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dor\Documents\MEGA\Dirección Licitaciones\CV19-2020-Pu05-Lab. PASTEUR - Dto. De QUIMICA, EXACTAS\00-Base Licitaciones\CIRCULARES\Sin Consulta N°01\"/>
    </mc:Choice>
  </mc:AlternateContent>
  <bookViews>
    <workbookView xWindow="0" yWindow="0" windowWidth="20490" windowHeight="7350" tabRatio="892"/>
  </bookViews>
  <sheets>
    <sheet name="Presupuesto" sheetId="27" r:id="rId1"/>
  </sheets>
  <definedNames>
    <definedName name="_xlnm.Print_Area" localSheetId="0">Presupuesto!$A$1:$H$674</definedName>
    <definedName name="_xlnm.Print_Titles" localSheetId="0">Presupuesto!$1:$11</definedName>
    <definedName name="Z_08635064_2EAF_4255_96CD_F36F2B59F9DA_.wvu.Cols" localSheetId="0" hidden="1">Presupuesto!#REF!</definedName>
    <definedName name="Z_08635064_2EAF_4255_96CD_F36F2B59F9DA_.wvu.PrintArea" localSheetId="0" hidden="1">Presupuesto!$A$1:$H$688</definedName>
    <definedName name="Z_08635064_2EAF_4255_96CD_F36F2B59F9DA_.wvu.PrintTitles" localSheetId="0" hidden="1">Presupuesto!$1:$11</definedName>
    <definedName name="Z_6DD9CA53_9E26_4D65_B8AC_5CDA012E3D93_.wvu.Cols" localSheetId="0" hidden="1">Presupuesto!#REF!</definedName>
    <definedName name="Z_6DD9CA53_9E26_4D65_B8AC_5CDA012E3D93_.wvu.PrintArea" localSheetId="0" hidden="1">Presupuesto!$A$1:$H$688</definedName>
    <definedName name="Z_6DD9CA53_9E26_4D65_B8AC_5CDA012E3D93_.wvu.PrintTitles" localSheetId="0" hidden="1">Presupuesto!$1:$11</definedName>
    <definedName name="Z_753541CD_0A09_4173_910B_118515E1FE06_.wvu.Cols" localSheetId="0" hidden="1">Presupuesto!#REF!</definedName>
    <definedName name="Z_753541CD_0A09_4173_910B_118515E1FE06_.wvu.PrintArea" localSheetId="0" hidden="1">Presupuesto!$A$1:$H$688</definedName>
    <definedName name="Z_753541CD_0A09_4173_910B_118515E1FE06_.wvu.PrintTitles" localSheetId="0" hidden="1">Presupuesto!$1:$11</definedName>
    <definedName name="Z_753541CD_0A09_4173_910B_118515E1FE06_.wvu.Rows" localSheetId="0" hidden="1">Presupuesto!#REF!,Presupuesto!#REF!,Presupuesto!$378:$378,Presupuesto!$380:$382,Presupuesto!$384:$387,Presupuesto!#REF!,Presupuesto!$392:$397,Presupuesto!$399:$399,Presupuesto!$401:$407,Presupuesto!$409:$410,Presupuesto!#REF!,Presupuesto!$416:$426,Presupuesto!$432:$432,Presupuesto!#REF!,Presupuesto!#REF!,Presupuesto!$450:$450,Presupuesto!#REF!,Presupuesto!$455:$460</definedName>
    <definedName name="Z_EEA7E2DA_83B3_4A91_96FD_78478DCE9C7E_.wvu.Cols" localSheetId="0" hidden="1">Presupuesto!#REF!</definedName>
    <definedName name="Z_EEA7E2DA_83B3_4A91_96FD_78478DCE9C7E_.wvu.PrintArea" localSheetId="0" hidden="1">Presupuesto!$A$1:$H$688</definedName>
    <definedName name="Z_EEA7E2DA_83B3_4A91_96FD_78478DCE9C7E_.wvu.PrintTitles" localSheetId="0" hidden="1">Presupuesto!$1:$11</definedName>
    <definedName name="Z_EEA7E2DA_83B3_4A91_96FD_78478DCE9C7E_.wvu.Rows" localSheetId="0" hidden="1">Presupuesto!#REF!,Presupuesto!#REF!,Presupuesto!$378:$378,Presupuesto!$380:$382,Presupuesto!$384:$387,Presupuesto!#REF!,Presupuesto!$392:$397,Presupuesto!$399:$399,Presupuesto!$401:$407,Presupuesto!$409:$410,Presupuesto!#REF!,Presupuesto!$416:$426,Presupuesto!$432:$432,Presupuesto!#REF!,Presupuesto!#REF!,Presupuesto!$450:$450,Presupuesto!#REF!,Presupuesto!$455:$460</definedName>
  </definedNames>
  <calcPr calcId="162913"/>
  <customWorkbookViews>
    <customWorkbookView name="Daniel - Vista personalizada" guid="{08635064-2EAF-4255-96CD-F36F2B59F9DA}" mergeInterval="0" personalView="1" maximized="1" xWindow="1" yWindow="1" windowWidth="1024" windowHeight="547" tabRatio="928" activeSheetId="9"/>
    <customWorkbookView name="Hugo - Vista personalizada" guid="{753541CD-0A09-4173-910B-118515E1FE06}" mergeInterval="0" personalView="1" maximized="1" xWindow="1" yWindow="1" windowWidth="1024" windowHeight="547" tabRatio="928" activeSheetId="9"/>
    <customWorkbookView name="Mar - Vista personalizada" guid="{EEA7E2DA-83B3-4A91-96FD-78478DCE9C7E}" mergeInterval="0" personalView="1" maximized="1" xWindow="1" yWindow="1" windowWidth="1024" windowHeight="547" tabRatio="928" activeSheetId="9"/>
    <customWorkbookView name="aSD - Vista personalizada" guid="{6DD9CA53-9E26-4D65-B8AC-5CDA012E3D93}" mergeInterval="0" personalView="1" maximized="1" xWindow="1" yWindow="1" windowWidth="1024" windowHeight="546" tabRatio="928" activeSheetId="9"/>
  </customWorkbookViews>
</workbook>
</file>

<file path=xl/calcChain.xml><?xml version="1.0" encoding="utf-8"?>
<calcChain xmlns="http://schemas.openxmlformats.org/spreadsheetml/2006/main">
  <c r="F666" i="27" l="1"/>
  <c r="F665" i="27"/>
  <c r="F664" i="27"/>
  <c r="F663" i="27"/>
  <c r="F662" i="27"/>
  <c r="F661" i="27"/>
  <c r="F659" i="27"/>
  <c r="F655" i="27"/>
  <c r="F654" i="27"/>
  <c r="F653" i="27"/>
  <c r="F652" i="27"/>
  <c r="F651" i="27"/>
  <c r="F649" i="27"/>
  <c r="F647" i="27"/>
  <c r="F645" i="27"/>
  <c r="F643" i="27"/>
  <c r="F641" i="27"/>
  <c r="F637" i="27"/>
  <c r="F636" i="27"/>
  <c r="G634" i="27"/>
  <c r="F632" i="27"/>
  <c r="F630" i="27"/>
  <c r="F629" i="27"/>
  <c r="F628" i="27"/>
  <c r="G622" i="27" s="1"/>
  <c r="F626" i="27"/>
  <c r="F624" i="27"/>
  <c r="F620" i="27"/>
  <c r="F618" i="27"/>
  <c r="F616" i="27"/>
  <c r="F615" i="27"/>
  <c r="G613" i="27"/>
  <c r="F611" i="27"/>
  <c r="F610" i="27"/>
  <c r="F608" i="27"/>
  <c r="F607" i="27"/>
  <c r="F606" i="27"/>
  <c r="F604" i="27"/>
  <c r="G602" i="27"/>
  <c r="F600" i="27"/>
  <c r="F599" i="27"/>
  <c r="F598" i="27"/>
  <c r="F597" i="27"/>
  <c r="F596" i="27"/>
  <c r="F595" i="27"/>
  <c r="F594" i="27"/>
  <c r="F593" i="27"/>
  <c r="G591" i="27"/>
  <c r="F589" i="27"/>
  <c r="F587" i="27"/>
  <c r="F586" i="27"/>
  <c r="F585" i="27"/>
  <c r="F584" i="27"/>
  <c r="F583" i="27"/>
  <c r="F582" i="27"/>
  <c r="F581" i="27"/>
  <c r="F579" i="27"/>
  <c r="F578" i="27"/>
  <c r="F577" i="27"/>
  <c r="F576" i="27"/>
  <c r="F575" i="27"/>
  <c r="F574" i="27"/>
  <c r="F573" i="27"/>
  <c r="F572" i="27"/>
  <c r="F570" i="27"/>
  <c r="F569" i="27"/>
  <c r="F568" i="27"/>
  <c r="F567" i="27"/>
  <c r="F566" i="27"/>
  <c r="F565" i="27"/>
  <c r="F564" i="27"/>
  <c r="F563" i="27"/>
  <c r="F562" i="27"/>
  <c r="F561" i="27"/>
  <c r="F557" i="27"/>
  <c r="F556" i="27"/>
  <c r="F555" i="27"/>
  <c r="F553" i="27"/>
  <c r="F552" i="27"/>
  <c r="F551" i="27"/>
  <c r="F550" i="27"/>
  <c r="F548" i="27"/>
  <c r="F546" i="27"/>
  <c r="F545" i="27"/>
  <c r="F544" i="27"/>
  <c r="F542" i="27"/>
  <c r="F541" i="27"/>
  <c r="F540" i="27"/>
  <c r="F539" i="27"/>
  <c r="F538" i="27"/>
  <c r="F537" i="27"/>
  <c r="F536" i="27"/>
  <c r="F535" i="27"/>
  <c r="F534" i="27"/>
  <c r="F533" i="27"/>
  <c r="F532" i="27"/>
  <c r="F531" i="27"/>
  <c r="F530" i="27"/>
  <c r="F529" i="27"/>
  <c r="F528" i="27"/>
  <c r="F527" i="27"/>
  <c r="F526" i="27"/>
  <c r="F525" i="27"/>
  <c r="F524" i="27"/>
  <c r="F523" i="27"/>
  <c r="F522" i="27"/>
  <c r="F521" i="27"/>
  <c r="F520" i="27"/>
  <c r="F519" i="27"/>
  <c r="F518" i="27"/>
  <c r="F517" i="27"/>
  <c r="F516" i="27"/>
  <c r="F515" i="27"/>
  <c r="F513" i="27"/>
  <c r="F512" i="27"/>
  <c r="F511" i="27"/>
  <c r="F510" i="27"/>
  <c r="F509" i="27"/>
  <c r="F508" i="27"/>
  <c r="F507" i="27"/>
  <c r="F506" i="27"/>
  <c r="F505" i="27"/>
  <c r="F504" i="27"/>
  <c r="F503" i="27"/>
  <c r="F502" i="27"/>
  <c r="F501" i="27"/>
  <c r="F500" i="27"/>
  <c r="F499" i="27"/>
  <c r="F498" i="27"/>
  <c r="F496" i="27"/>
  <c r="F495" i="27"/>
  <c r="F494" i="27"/>
  <c r="F493" i="27"/>
  <c r="F492" i="27"/>
  <c r="F491" i="27"/>
  <c r="F490" i="27"/>
  <c r="F488" i="27"/>
  <c r="F487" i="27"/>
  <c r="F486" i="27"/>
  <c r="F485" i="27"/>
  <c r="F484" i="27"/>
  <c r="F483" i="27"/>
  <c r="F482" i="27"/>
  <c r="F481" i="27"/>
  <c r="F480" i="27"/>
  <c r="F479" i="27"/>
  <c r="F478" i="27"/>
  <c r="F477" i="27"/>
  <c r="F476" i="27"/>
  <c r="F475" i="27"/>
  <c r="F474" i="27"/>
  <c r="F473" i="27"/>
  <c r="F472" i="27"/>
  <c r="F471" i="27"/>
  <c r="F470" i="27"/>
  <c r="F469" i="27"/>
  <c r="F468" i="27"/>
  <c r="F467" i="27"/>
  <c r="F466" i="27"/>
  <c r="F465" i="27"/>
  <c r="F464" i="27"/>
  <c r="F460" i="27"/>
  <c r="F459" i="27"/>
  <c r="F458" i="27"/>
  <c r="F457" i="27"/>
  <c r="F456" i="27"/>
  <c r="F455" i="27"/>
  <c r="F454" i="27"/>
  <c r="F453" i="27"/>
  <c r="F452" i="27"/>
  <c r="F451" i="27"/>
  <c r="F450" i="27"/>
  <c r="F448" i="27"/>
  <c r="F447" i="27"/>
  <c r="F446" i="27"/>
  <c r="F445" i="27"/>
  <c r="F444" i="27"/>
  <c r="F443" i="27"/>
  <c r="F442" i="27"/>
  <c r="F440" i="27"/>
  <c r="F438" i="27"/>
  <c r="F436" i="27"/>
  <c r="F435" i="27"/>
  <c r="F433" i="27"/>
  <c r="F431" i="27"/>
  <c r="F430" i="27"/>
  <c r="F429" i="27"/>
  <c r="F428" i="27"/>
  <c r="F426" i="27"/>
  <c r="F425" i="27"/>
  <c r="F424" i="27"/>
  <c r="F423" i="27"/>
  <c r="F422" i="27"/>
  <c r="F421" i="27"/>
  <c r="F420" i="27"/>
  <c r="F419" i="27"/>
  <c r="F418" i="27"/>
  <c r="F417" i="27"/>
  <c r="F416" i="27"/>
  <c r="F415" i="27"/>
  <c r="F414" i="27"/>
  <c r="F413" i="27"/>
  <c r="F412" i="27"/>
  <c r="F411" i="27"/>
  <c r="F410" i="27"/>
  <c r="F409" i="27"/>
  <c r="F408" i="27"/>
  <c r="F407" i="27"/>
  <c r="F406" i="27"/>
  <c r="F405" i="27"/>
  <c r="F404" i="27"/>
  <c r="F403" i="27"/>
  <c r="F402" i="27"/>
  <c r="F401" i="27"/>
  <c r="F400" i="27"/>
  <c r="F399" i="27"/>
  <c r="F398" i="27"/>
  <c r="F397" i="27"/>
  <c r="F396" i="27"/>
  <c r="F395" i="27"/>
  <c r="F394" i="27"/>
  <c r="F393" i="27"/>
  <c r="F392" i="27"/>
  <c r="F391" i="27"/>
  <c r="F390" i="27"/>
  <c r="F389" i="27"/>
  <c r="F387" i="27"/>
  <c r="F386" i="27"/>
  <c r="F385" i="27"/>
  <c r="F384" i="27"/>
  <c r="F383" i="27"/>
  <c r="F382" i="27"/>
  <c r="F381" i="27"/>
  <c r="F380" i="27"/>
  <c r="F379" i="27"/>
  <c r="F378" i="27"/>
  <c r="F376" i="27"/>
  <c r="F375" i="27"/>
  <c r="F374" i="27"/>
  <c r="F373" i="27"/>
  <c r="F371" i="27"/>
  <c r="F370" i="27"/>
  <c r="F366" i="27"/>
  <c r="F362" i="27"/>
  <c r="F360" i="27"/>
  <c r="G358" i="27" s="1"/>
  <c r="G350" i="27"/>
  <c r="F348" i="27"/>
  <c r="F347" i="27"/>
  <c r="F346" i="27"/>
  <c r="F345" i="27"/>
  <c r="F344" i="27"/>
  <c r="F343" i="27"/>
  <c r="F342" i="27"/>
  <c r="F341" i="27"/>
  <c r="F340" i="27"/>
  <c r="F338" i="27"/>
  <c r="F336" i="27"/>
  <c r="F334" i="27"/>
  <c r="F333" i="27"/>
  <c r="F332" i="27"/>
  <c r="F330" i="27"/>
  <c r="F329" i="27"/>
  <c r="F325" i="27"/>
  <c r="F324" i="27"/>
  <c r="F323" i="27"/>
  <c r="F322" i="27"/>
  <c r="F321" i="27"/>
  <c r="F320" i="27"/>
  <c r="F316" i="27"/>
  <c r="F314" i="27"/>
  <c r="F310" i="27"/>
  <c r="F302" i="27"/>
  <c r="F301" i="27"/>
  <c r="F300" i="27"/>
  <c r="F299" i="27"/>
  <c r="G297" i="27"/>
  <c r="I296" i="27"/>
  <c r="G290" i="27"/>
  <c r="F288" i="27"/>
  <c r="F287" i="27"/>
  <c r="F285" i="27"/>
  <c r="F283" i="27"/>
  <c r="F281" i="27"/>
  <c r="F277" i="27"/>
  <c r="F276" i="27"/>
  <c r="G272" i="27"/>
  <c r="F270" i="27"/>
  <c r="F268" i="27"/>
  <c r="F266" i="27"/>
  <c r="F263" i="27"/>
  <c r="F258" i="27"/>
  <c r="F257" i="27"/>
  <c r="F253" i="27"/>
  <c r="F252" i="27"/>
  <c r="F250" i="27"/>
  <c r="F249" i="27"/>
  <c r="F246" i="27"/>
  <c r="F242" i="27"/>
  <c r="F241" i="27"/>
  <c r="F240" i="27"/>
  <c r="F239" i="27"/>
  <c r="F238" i="27"/>
  <c r="F237" i="27"/>
  <c r="F236" i="27"/>
  <c r="F231" i="27"/>
  <c r="F229" i="27"/>
  <c r="F228" i="27"/>
  <c r="F227" i="27"/>
  <c r="F225" i="27"/>
  <c r="F224" i="27"/>
  <c r="F222" i="27"/>
  <c r="F220" i="27"/>
  <c r="F218" i="27"/>
  <c r="F217" i="27"/>
  <c r="F216" i="27"/>
  <c r="F215" i="27"/>
  <c r="F211" i="27"/>
  <c r="F209" i="27"/>
  <c r="F208" i="27"/>
  <c r="F207" i="27"/>
  <c r="F206" i="27"/>
  <c r="F205" i="27"/>
  <c r="F201" i="27"/>
  <c r="F200" i="27"/>
  <c r="F199" i="27"/>
  <c r="F198" i="27"/>
  <c r="G197" i="27"/>
  <c r="F195" i="27"/>
  <c r="G186" i="27" s="1"/>
  <c r="F193" i="27"/>
  <c r="F192" i="27"/>
  <c r="F184" i="27"/>
  <c r="F182" i="27"/>
  <c r="F181" i="27"/>
  <c r="F179" i="27"/>
  <c r="F178" i="27"/>
  <c r="F177" i="27"/>
  <c r="F176" i="27"/>
  <c r="F171" i="27"/>
  <c r="F170" i="27"/>
  <c r="F168" i="27"/>
  <c r="F167" i="27"/>
  <c r="F166" i="27"/>
  <c r="G164" i="27"/>
  <c r="F162" i="27"/>
  <c r="F160" i="27"/>
  <c r="F159" i="27"/>
  <c r="F155" i="27"/>
  <c r="F153" i="27"/>
  <c r="G151" i="27"/>
  <c r="F149" i="27"/>
  <c r="F147" i="27"/>
  <c r="F146" i="27"/>
  <c r="F145" i="27"/>
  <c r="F143" i="27"/>
  <c r="F142" i="27"/>
  <c r="F141" i="27"/>
  <c r="G139" i="27"/>
  <c r="F137" i="27"/>
  <c r="F135" i="27"/>
  <c r="F133" i="27"/>
  <c r="F131" i="27"/>
  <c r="F130" i="27"/>
  <c r="F129" i="27"/>
  <c r="F127" i="27"/>
  <c r="F126" i="27"/>
  <c r="F122" i="27"/>
  <c r="F120" i="27"/>
  <c r="F118" i="27"/>
  <c r="F117" i="27"/>
  <c r="F116" i="27"/>
  <c r="F115" i="27"/>
  <c r="F114" i="27"/>
  <c r="F113" i="27"/>
  <c r="F112" i="27"/>
  <c r="F111" i="27"/>
  <c r="F110" i="27"/>
  <c r="F108" i="27"/>
  <c r="F107" i="27"/>
  <c r="F106" i="27"/>
  <c r="F105" i="27"/>
  <c r="F104" i="27"/>
  <c r="F103" i="27"/>
  <c r="F102" i="27"/>
  <c r="F101" i="27"/>
  <c r="F100" i="27"/>
  <c r="F99" i="27"/>
  <c r="F98" i="27"/>
  <c r="F97" i="27"/>
  <c r="F96" i="27"/>
  <c r="F95" i="27"/>
  <c r="F94" i="27"/>
  <c r="F93" i="27"/>
  <c r="F92" i="27"/>
  <c r="F91" i="27"/>
  <c r="F90" i="27"/>
  <c r="F89" i="27"/>
  <c r="F88" i="27"/>
  <c r="G86" i="27"/>
  <c r="F84" i="27"/>
  <c r="F83" i="27"/>
  <c r="F82" i="27"/>
  <c r="F81" i="27"/>
  <c r="F80" i="27"/>
  <c r="F79" i="27"/>
  <c r="F78" i="27"/>
  <c r="F77" i="27"/>
  <c r="F76" i="27"/>
  <c r="F75" i="27"/>
  <c r="G74" i="27"/>
  <c r="F72" i="27"/>
  <c r="F70" i="27"/>
  <c r="F68" i="27"/>
  <c r="F67" i="27"/>
  <c r="F66" i="27"/>
  <c r="F65" i="27"/>
  <c r="F63" i="27"/>
  <c r="F62" i="27"/>
  <c r="F61" i="27"/>
  <c r="F59" i="27"/>
  <c r="F57" i="27"/>
  <c r="F55" i="27"/>
  <c r="F54" i="27"/>
  <c r="F53" i="27"/>
  <c r="F52" i="27"/>
  <c r="F51" i="27"/>
  <c r="F50" i="27"/>
  <c r="F49" i="27"/>
  <c r="F48" i="27"/>
  <c r="F47" i="27"/>
  <c r="F46" i="27"/>
  <c r="F45" i="27"/>
  <c r="F44" i="27"/>
  <c r="F43" i="27"/>
  <c r="F42" i="27"/>
  <c r="F41" i="27"/>
  <c r="F40" i="27"/>
  <c r="F39" i="27"/>
  <c r="F38" i="27"/>
  <c r="F37" i="27"/>
  <c r="F36" i="27"/>
  <c r="F35" i="27"/>
  <c r="F34" i="27"/>
  <c r="F33" i="27"/>
  <c r="F32" i="27"/>
  <c r="F31" i="27"/>
  <c r="F30" i="27"/>
  <c r="F29" i="27"/>
  <c r="F28" i="27"/>
  <c r="F27" i="27"/>
  <c r="F26" i="27"/>
  <c r="F25" i="27"/>
  <c r="F24" i="27"/>
  <c r="F23" i="27"/>
  <c r="F22" i="27"/>
  <c r="F21" i="27"/>
  <c r="F20" i="27"/>
  <c r="F19" i="27"/>
  <c r="F18" i="27"/>
  <c r="F17" i="27"/>
  <c r="F16" i="27"/>
  <c r="F15" i="27"/>
  <c r="F14" i="27"/>
  <c r="G260" i="27" l="1"/>
  <c r="G174" i="27"/>
  <c r="G12" i="27"/>
  <c r="G327" i="27"/>
  <c r="G312" i="27"/>
  <c r="G462" i="27"/>
  <c r="G124" i="27"/>
  <c r="G244" i="27"/>
  <c r="G203" i="27"/>
  <c r="G213" i="27"/>
  <c r="G368" i="27"/>
  <c r="G559" i="27"/>
  <c r="G639" i="27"/>
  <c r="G657" i="27"/>
  <c r="F669" i="27" l="1"/>
  <c r="G668" i="27" l="1"/>
  <c r="G671" i="27" l="1"/>
  <c r="H664" i="27" l="1"/>
  <c r="H659" i="27"/>
  <c r="H653" i="27"/>
  <c r="H671" i="27"/>
  <c r="H634" i="27"/>
  <c r="H613" i="27"/>
  <c r="I674" i="27"/>
  <c r="H663" i="27"/>
  <c r="H598" i="27"/>
  <c r="H591" i="27"/>
  <c r="H610" i="27"/>
  <c r="H356" i="27"/>
  <c r="I357" i="27" s="1"/>
  <c r="H616" i="27"/>
  <c r="H504" i="27"/>
  <c r="H502" i="27"/>
  <c r="H455" i="27"/>
  <c r="H450" i="27"/>
  <c r="H376" i="27"/>
  <c r="H371" i="27"/>
  <c r="H346" i="27"/>
  <c r="H343" i="27"/>
  <c r="H336" i="27"/>
  <c r="H332" i="27"/>
  <c r="H324" i="27"/>
  <c r="H321" i="27"/>
  <c r="H310" i="27"/>
  <c r="H300" i="27"/>
  <c r="H287" i="27"/>
  <c r="H281" i="27"/>
  <c r="H268" i="27"/>
  <c r="H197" i="27"/>
  <c r="H151" i="27"/>
  <c r="H139" i="27"/>
  <c r="H490" i="27"/>
  <c r="H604" i="27"/>
  <c r="H537" i="27"/>
  <c r="H535" i="27"/>
  <c r="H473" i="27"/>
  <c r="H448" i="27"/>
  <c r="H446" i="27"/>
  <c r="H440" i="27"/>
  <c r="H334" i="27"/>
  <c r="H302" i="27"/>
  <c r="H285" i="27"/>
  <c r="H266" i="27"/>
  <c r="H242" i="27"/>
  <c r="H217" i="27"/>
  <c r="H171" i="27"/>
  <c r="H143" i="27"/>
  <c r="H113" i="27"/>
  <c r="H96" i="27"/>
  <c r="H74" i="27"/>
  <c r="H67" i="27"/>
  <c r="H47" i="27"/>
  <c r="H31" i="27"/>
  <c r="H15" i="27"/>
  <c r="H108" i="27"/>
  <c r="H81" i="27"/>
  <c r="H567" i="27"/>
  <c r="H565" i="27"/>
  <c r="H425" i="27"/>
  <c r="H417" i="27"/>
  <c r="H409" i="27"/>
  <c r="H401" i="27"/>
  <c r="H393" i="27"/>
  <c r="H384" i="27"/>
  <c r="H375" i="27"/>
  <c r="H358" i="27"/>
  <c r="H342" i="27"/>
  <c r="H320" i="27"/>
  <c r="H257" i="27"/>
  <c r="H238" i="27"/>
  <c r="H228" i="27"/>
  <c r="H211" i="27"/>
  <c r="H205" i="27"/>
  <c r="H195" i="27"/>
  <c r="H182" i="27"/>
  <c r="H166" i="27"/>
  <c r="H159" i="27"/>
  <c r="H135" i="27"/>
  <c r="H122" i="27"/>
  <c r="H103" i="27"/>
  <c r="H92" i="27"/>
  <c r="H86" i="27"/>
  <c r="H579" i="27"/>
  <c r="H529" i="27"/>
  <c r="H527" i="27"/>
  <c r="H524" i="27"/>
  <c r="H360" i="27"/>
  <c r="H258" i="27"/>
  <c r="H229" i="27"/>
  <c r="H206" i="27"/>
  <c r="H184" i="27"/>
  <c r="H137" i="27"/>
  <c r="H104" i="27"/>
  <c r="H88" i="27"/>
  <c r="H82" i="27"/>
  <c r="H55" i="27"/>
  <c r="H39" i="27"/>
  <c r="H23" i="27"/>
  <c r="H438" i="27"/>
  <c r="H435" i="27"/>
  <c r="H397" i="27"/>
  <c r="H149" i="27"/>
  <c r="H62" i="27"/>
  <c r="H38" i="27"/>
  <c r="H27" i="27"/>
  <c r="H325" i="27"/>
  <c r="H224" i="27"/>
  <c r="H112" i="27"/>
  <c r="H95" i="27"/>
  <c r="H66" i="27"/>
  <c r="H51" i="27"/>
  <c r="H405" i="27"/>
  <c r="H370" i="27"/>
  <c r="H347" i="27"/>
  <c r="H345" i="27"/>
  <c r="H241" i="27"/>
  <c r="H216" i="27"/>
  <c r="H200" i="27"/>
  <c r="H178" i="27"/>
  <c r="H130" i="27"/>
  <c r="H117" i="27"/>
  <c r="H100" i="27"/>
  <c r="H46" i="27"/>
  <c r="H35" i="27"/>
  <c r="H14" i="27"/>
  <c r="H78" i="27"/>
  <c r="H413" i="27"/>
  <c r="H380" i="27"/>
  <c r="H142" i="27"/>
  <c r="H54" i="27"/>
  <c r="H43" i="27"/>
  <c r="H22" i="27"/>
  <c r="H250" i="27"/>
  <c r="H30" i="27"/>
  <c r="H19" i="27"/>
  <c r="H421" i="27"/>
  <c r="H389" i="27"/>
  <c r="H323" i="27"/>
  <c r="H170" i="27"/>
  <c r="H102" i="27"/>
  <c r="H330" i="27"/>
  <c r="H472" i="27"/>
  <c r="H162" i="27"/>
  <c r="H48" i="27"/>
  <c r="H75" i="27"/>
  <c r="H94" i="27"/>
  <c r="H168" i="27"/>
  <c r="H249" i="27"/>
  <c r="H322" i="27"/>
  <c r="H447" i="27"/>
  <c r="H145" i="27"/>
  <c r="H40" i="27"/>
  <c r="H80" i="27"/>
  <c r="H208" i="27"/>
  <c r="H288" i="27"/>
  <c r="H24" i="27"/>
  <c r="H193" i="27"/>
  <c r="H45" i="27"/>
  <c r="H76" i="27"/>
  <c r="H106" i="27"/>
  <c r="H129" i="27"/>
  <c r="H237" i="27"/>
  <c r="H395" i="27"/>
  <c r="H488" i="27"/>
  <c r="H573" i="27"/>
  <c r="H79" i="27"/>
  <c r="H179" i="27"/>
  <c r="H252" i="27"/>
  <c r="H387" i="27"/>
  <c r="H404" i="27"/>
  <c r="H420" i="27"/>
  <c r="H516" i="27"/>
  <c r="H83" i="27"/>
  <c r="H146" i="27"/>
  <c r="H220" i="27"/>
  <c r="H276" i="27"/>
  <c r="H373" i="27"/>
  <c r="H407" i="27"/>
  <c r="H483" i="27"/>
  <c r="H553" i="27"/>
  <c r="H587" i="27"/>
  <c r="H89" i="27"/>
  <c r="H44" i="27"/>
  <c r="H160" i="27"/>
  <c r="H239" i="27"/>
  <c r="H385" i="27"/>
  <c r="H402" i="27"/>
  <c r="H418" i="27"/>
  <c r="H444" i="27"/>
  <c r="H515" i="27"/>
  <c r="H459" i="27"/>
  <c r="H501" i="27"/>
  <c r="H525" i="27"/>
  <c r="H548" i="27"/>
  <c r="H578" i="27"/>
  <c r="H654" i="27"/>
  <c r="H457" i="27"/>
  <c r="H477" i="27"/>
  <c r="H526" i="27"/>
  <c r="H575" i="27"/>
  <c r="H643" i="27"/>
  <c r="H314" i="27"/>
  <c r="H443" i="27"/>
  <c r="H475" i="27"/>
  <c r="H499" i="27"/>
  <c r="H519" i="27"/>
  <c r="H545" i="27"/>
  <c r="H585" i="27"/>
  <c r="H482" i="27"/>
  <c r="H530" i="27"/>
  <c r="H581" i="27"/>
  <c r="H645" i="27"/>
  <c r="H487" i="27"/>
  <c r="H528" i="27"/>
  <c r="H589" i="27"/>
  <c r="H624" i="27"/>
  <c r="H611" i="27"/>
  <c r="H655" i="27"/>
  <c r="H602" i="27"/>
  <c r="H632" i="27"/>
  <c r="H508" i="27"/>
  <c r="H618" i="27"/>
  <c r="H651" i="27"/>
  <c r="H277" i="27"/>
  <c r="H34" i="27"/>
  <c r="H126" i="27"/>
  <c r="H366" i="27"/>
  <c r="H52" i="27"/>
  <c r="H381" i="27"/>
  <c r="H456" i="27"/>
  <c r="H127" i="27"/>
  <c r="H362" i="27"/>
  <c r="H451" i="27"/>
  <c r="H570" i="27"/>
  <c r="H28" i="27"/>
  <c r="H433" i="27"/>
  <c r="H539" i="27"/>
  <c r="H566" i="27"/>
  <c r="H522" i="27"/>
  <c r="H608" i="27"/>
  <c r="H147" i="27"/>
  <c r="H338" i="27"/>
  <c r="H26" i="27"/>
  <c r="H209" i="27"/>
  <c r="H50" i="27"/>
  <c r="H77" i="27"/>
  <c r="H107" i="27"/>
  <c r="H218" i="27"/>
  <c r="H270" i="27"/>
  <c r="H350" i="27"/>
  <c r="H481" i="27"/>
  <c r="H181" i="27"/>
  <c r="H29" i="27"/>
  <c r="H42" i="27"/>
  <c r="H141" i="27"/>
  <c r="H227" i="27"/>
  <c r="H301" i="27"/>
  <c r="H41" i="27"/>
  <c r="H17" i="27"/>
  <c r="H49" i="27"/>
  <c r="H90" i="27"/>
  <c r="H114" i="27"/>
  <c r="H177" i="27"/>
  <c r="H240" i="27"/>
  <c r="H341" i="27"/>
  <c r="H428" i="27"/>
  <c r="H492" i="27"/>
  <c r="H20" i="27"/>
  <c r="H101" i="27"/>
  <c r="H186" i="27"/>
  <c r="H390" i="27"/>
  <c r="H406" i="27"/>
  <c r="H422" i="27"/>
  <c r="H464" i="27"/>
  <c r="H574" i="27"/>
  <c r="H115" i="27"/>
  <c r="H176" i="27"/>
  <c r="H231" i="27"/>
  <c r="H297" i="27"/>
  <c r="H382" i="27"/>
  <c r="H415" i="27"/>
  <c r="H486" i="27"/>
  <c r="H557" i="27"/>
  <c r="H626" i="27"/>
  <c r="H98" i="27"/>
  <c r="H63" i="27"/>
  <c r="H167" i="27"/>
  <c r="H392" i="27"/>
  <c r="H408" i="27"/>
  <c r="H424" i="27"/>
  <c r="H454" i="27"/>
  <c r="H542" i="27"/>
  <c r="H469" i="27"/>
  <c r="H506" i="27"/>
  <c r="H532" i="27"/>
  <c r="H555" i="27"/>
  <c r="H594" i="27"/>
  <c r="H436" i="27"/>
  <c r="H460" i="27"/>
  <c r="H512" i="27"/>
  <c r="H533" i="27"/>
  <c r="H561" i="27"/>
  <c r="H584" i="27"/>
  <c r="H649" i="27"/>
  <c r="H340" i="27"/>
  <c r="H453" i="27"/>
  <c r="H478" i="27"/>
  <c r="H507" i="27"/>
  <c r="H531" i="27"/>
  <c r="H556" i="27"/>
  <c r="H637" i="27"/>
  <c r="H496" i="27"/>
  <c r="H536" i="27"/>
  <c r="H595" i="27"/>
  <c r="H666" i="27"/>
  <c r="H494" i="27"/>
  <c r="H541" i="27"/>
  <c r="H593" i="27"/>
  <c r="H662" i="27"/>
  <c r="H615" i="27"/>
  <c r="H606" i="27"/>
  <c r="H636" i="27"/>
  <c r="H596" i="27"/>
  <c r="H620" i="27"/>
  <c r="H419" i="27"/>
  <c r="H70" i="27"/>
  <c r="H164" i="27"/>
  <c r="H316" i="27"/>
  <c r="H61" i="27"/>
  <c r="H25" i="27"/>
  <c r="H192" i="27"/>
  <c r="H155" i="27"/>
  <c r="H99" i="27"/>
  <c r="H333" i="27"/>
  <c r="H505" i="27"/>
  <c r="H225" i="27"/>
  <c r="H414" i="27"/>
  <c r="H583" i="27"/>
  <c r="H400" i="27"/>
  <c r="H430" i="27"/>
  <c r="H551" i="27"/>
  <c r="H520" i="27"/>
  <c r="H544" i="27"/>
  <c r="H647" i="27"/>
  <c r="H470" i="27"/>
  <c r="H550" i="27"/>
  <c r="H474" i="27"/>
  <c r="H479" i="27"/>
  <c r="H607" i="27"/>
  <c r="H665" i="27"/>
  <c r="H263" i="27"/>
  <c r="H386" i="27"/>
  <c r="H57" i="27"/>
  <c r="H18" i="27"/>
  <c r="H65" i="27"/>
  <c r="H84" i="27"/>
  <c r="H111" i="27"/>
  <c r="H222" i="27"/>
  <c r="H283" i="27"/>
  <c r="H378" i="27"/>
  <c r="H37" i="27"/>
  <c r="H21" i="27"/>
  <c r="H53" i="27"/>
  <c r="H153" i="27"/>
  <c r="H253" i="27"/>
  <c r="H403" i="27"/>
  <c r="H133" i="27"/>
  <c r="H32" i="27"/>
  <c r="H68" i="27"/>
  <c r="H97" i="27"/>
  <c r="H116" i="27"/>
  <c r="H199" i="27"/>
  <c r="H299" i="27"/>
  <c r="H344" i="27"/>
  <c r="H431" i="27"/>
  <c r="H495" i="27"/>
  <c r="H36" i="27"/>
  <c r="H118" i="27"/>
  <c r="H201" i="27"/>
  <c r="H379" i="27"/>
  <c r="H396" i="27"/>
  <c r="H412" i="27"/>
  <c r="H429" i="27"/>
  <c r="H493" i="27"/>
  <c r="H577" i="27"/>
  <c r="H198" i="27"/>
  <c r="H246" i="27"/>
  <c r="H329" i="27"/>
  <c r="H391" i="27"/>
  <c r="H423" i="27"/>
  <c r="H500" i="27"/>
  <c r="H562" i="27"/>
  <c r="H630" i="27"/>
  <c r="H105" i="27"/>
  <c r="H93" i="27"/>
  <c r="H374" i="27"/>
  <c r="H394" i="27"/>
  <c r="H410" i="27"/>
  <c r="H426" i="27"/>
  <c r="H465" i="27"/>
  <c r="H546" i="27"/>
  <c r="H484" i="27"/>
  <c r="H511" i="27"/>
  <c r="H540" i="27"/>
  <c r="H563" i="27"/>
  <c r="H599" i="27"/>
  <c r="H445" i="27"/>
  <c r="H467" i="27"/>
  <c r="H518" i="27"/>
  <c r="H538" i="27"/>
  <c r="H564" i="27"/>
  <c r="H597" i="27"/>
  <c r="H272" i="27"/>
  <c r="H348" i="27"/>
  <c r="H458" i="27"/>
  <c r="H485" i="27"/>
  <c r="H510" i="27"/>
  <c r="H534" i="27"/>
  <c r="H576" i="27"/>
  <c r="H466" i="27"/>
  <c r="H503" i="27"/>
  <c r="H552" i="27"/>
  <c r="H622" i="27"/>
  <c r="H471" i="27"/>
  <c r="H572" i="27"/>
  <c r="H600" i="27"/>
  <c r="H661" i="27"/>
  <c r="H120" i="27"/>
  <c r="H33" i="27"/>
  <c r="H91" i="27"/>
  <c r="H236" i="27"/>
  <c r="H411" i="27"/>
  <c r="H16" i="27"/>
  <c r="H59" i="27"/>
  <c r="H442" i="27"/>
  <c r="H72" i="27"/>
  <c r="H215" i="27"/>
  <c r="H480" i="27"/>
  <c r="H131" i="27"/>
  <c r="H398" i="27"/>
  <c r="H509" i="27"/>
  <c r="H207" i="27"/>
  <c r="H399" i="27"/>
  <c r="H523" i="27"/>
  <c r="H652" i="27"/>
  <c r="H110" i="27"/>
  <c r="H383" i="27"/>
  <c r="H416" i="27"/>
  <c r="H476" i="27"/>
  <c r="H498" i="27"/>
  <c r="H568" i="27"/>
  <c r="H452" i="27"/>
  <c r="H521" i="27"/>
  <c r="H569" i="27"/>
  <c r="H290" i="27"/>
  <c r="H468" i="27"/>
  <c r="H491" i="27"/>
  <c r="H513" i="27"/>
  <c r="H582" i="27"/>
  <c r="H517" i="27"/>
  <c r="H628" i="27"/>
  <c r="H586" i="27"/>
  <c r="H641" i="27"/>
  <c r="H629" i="27"/>
  <c r="H203" i="27"/>
  <c r="H244" i="27"/>
  <c r="H213" i="27"/>
  <c r="H327" i="27"/>
  <c r="H639" i="27"/>
  <c r="H312" i="27"/>
  <c r="H462" i="27"/>
  <c r="H12" i="27"/>
  <c r="H124" i="27"/>
  <c r="H657" i="27"/>
  <c r="H260" i="27"/>
  <c r="H174" i="27"/>
  <c r="H368" i="27"/>
  <c r="H559" i="27"/>
  <c r="H669" i="27"/>
  <c r="I670" i="27" s="1"/>
  <c r="H668" i="27"/>
  <c r="I311" i="27" l="1"/>
  <c r="I271" i="27"/>
  <c r="I163" i="27"/>
  <c r="I349" i="27"/>
  <c r="I621" i="27"/>
  <c r="I196" i="27"/>
  <c r="I150" i="27"/>
  <c r="I633" i="27"/>
  <c r="I656" i="27"/>
  <c r="I259" i="27"/>
  <c r="I202" i="27"/>
  <c r="I638" i="27"/>
  <c r="I601" i="27"/>
  <c r="I590" i="27"/>
  <c r="I558" i="27"/>
  <c r="I138" i="27"/>
  <c r="I326" i="27"/>
  <c r="I123" i="27"/>
  <c r="I243" i="27"/>
  <c r="I185" i="27"/>
  <c r="I85" i="27"/>
  <c r="I73" i="27"/>
  <c r="I461" i="27"/>
  <c r="I212" i="27"/>
  <c r="I612" i="27"/>
  <c r="I173" i="27"/>
  <c r="I667" i="27"/>
  <c r="I289" i="27"/>
  <c r="I367" i="27"/>
  <c r="I671" i="27" l="1"/>
</calcChain>
</file>

<file path=xl/sharedStrings.xml><?xml version="1.0" encoding="utf-8"?>
<sst xmlns="http://schemas.openxmlformats.org/spreadsheetml/2006/main" count="1688" uniqueCount="1207">
  <si>
    <r>
      <rPr>
        <b/>
        <sz val="9"/>
        <rFont val="Arial"/>
        <family val="2"/>
      </rPr>
      <t xml:space="preserve">C 07. 2,32x1,20. </t>
    </r>
    <r>
      <rPr>
        <sz val="9"/>
        <rFont val="Arial"/>
        <family val="2"/>
      </rPr>
      <t>Ventana de dos hojas batientes, formada por marco de chapa DD DWG Nº 18 y hojas de tubo estructural para vidrio entero</t>
    </r>
  </si>
  <si>
    <t>Levantado de piso ferrocementicio. Incluye retiro de material de demolición</t>
  </si>
  <si>
    <t>Bases aisladas. Hormigón 1:3:3 (Cemento 300 kg/m³), acero ADN 420, cuantía media 60 kg/m³ (Incluye sobrerrecorrido de ascensor)</t>
  </si>
  <si>
    <t>27.03</t>
  </si>
  <si>
    <t>27.03.01</t>
  </si>
  <si>
    <t>Perforación y encamisado de pistón hidráulico</t>
  </si>
  <si>
    <t>17.05.01</t>
  </si>
  <si>
    <t>Adecuación de barandas metálicas existentes</t>
  </si>
  <si>
    <t>01.05.04</t>
  </si>
  <si>
    <t>Acondicionamiento de áreas internas</t>
  </si>
  <si>
    <t>Piso de mosaico granítico, base negra 30x30/15x15 cm. Mortero ¼:1:3</t>
  </si>
  <si>
    <t>Chapa antideslizante, semilla de melón, espesor ¼", para pedada de escalera, descansos y puentes</t>
  </si>
  <si>
    <t>09.04.01</t>
  </si>
  <si>
    <t>Reparación de cielorraso de yeso suspendido. Sin estructura de soporte</t>
  </si>
  <si>
    <t>Barral antipánico para puerta de dos hojas. Provisión y colocación</t>
  </si>
  <si>
    <t>Picado de partes flojas en revoques grueso y fino en paredes y molduras. Incluso retiro de material de demolición y limpieza</t>
  </si>
  <si>
    <t>Extracción de cielorraso suspendido de yeso o cal. Incluso retiro de material de demolición y limpieza</t>
  </si>
  <si>
    <t>Tabique doble de placa de roca de yeso, dos por cara, espesor 12,5 mm, estructura de chapa galvanizada Nº 24; montantes de 69 mm cada 48 cm; solera inferior y superior de 70 mm, una placa de 12,5 mm, junta tomada con cinta y masilla. Incluso aislación de lana de vidrio de 50 mm con doble papel Kraft</t>
  </si>
  <si>
    <t>Desmontado de carpinterías de madera, acero o aluminio, incluso guías de persianas y parte proporcional de aprovechamientos.</t>
  </si>
  <si>
    <t>03.01.06</t>
  </si>
  <si>
    <t>22.04.05</t>
  </si>
  <si>
    <t>Interruptor termomagnético bipolar 2x32 A, "Merlin Gerin" o similar equivalente</t>
  </si>
  <si>
    <t>Interruptor termomagnético bipolar 2x40 A, "Merlin Gerin" o similar equivalente</t>
  </si>
  <si>
    <t>22.04.10</t>
  </si>
  <si>
    <t>22.04.11</t>
  </si>
  <si>
    <t>22.04.12</t>
  </si>
  <si>
    <t>22.04.13</t>
  </si>
  <si>
    <t>22.04.14</t>
  </si>
  <si>
    <t>22.04.15</t>
  </si>
  <si>
    <t>22.04.16</t>
  </si>
  <si>
    <t>22.04.17</t>
  </si>
  <si>
    <t>22.04.34</t>
  </si>
  <si>
    <t>Disyutor diferencial tetrapolar 4x25 A, 30 mA tipo ID Si "Merlin Gerin" o similar equivalente</t>
  </si>
  <si>
    <t>Disyutor diferencial tetrapolar 4x32 A, 30 mA tipo ID Si "Merlin Gerin" o similar equivalente</t>
  </si>
  <si>
    <t>31.02.35</t>
  </si>
  <si>
    <t>31.02.40</t>
  </si>
  <si>
    <t>Equipos de aire acondicionado marca GOODMAN, o similar equivalente, modelo CAPF-3642D/CKF-60. Montaje y conexión de equpos con cañería de cobre, batería de resistencia eléctrica (3 x 4 Kw), tablero eléctrico, presostato, termostato, botonera y conexión general. Incluso conductos de alimentación y retorno y, rejillas de alimentación y retorno</t>
  </si>
  <si>
    <t>01.05.03</t>
  </si>
  <si>
    <t>Excavación con maquina para sótanos y subsuelos. Comprende cava, carga, elevación y vuelco sobre camión</t>
  </si>
  <si>
    <t>Vigas de hierro formada por IPN Nº 16</t>
  </si>
  <si>
    <t>Vigas de hierro formada por IPN Nº 22, incluso barras de anclaje</t>
  </si>
  <si>
    <t>Viga reticulada plana, compuesta por cordones UPN Nº 16, montantes y diagonales de tubo estructural ø 0,063, espesor 3 mm, altura media 1,80 m, longitud 40 mm</t>
  </si>
  <si>
    <t>Viga reticulada plana, compuesta por cordones UPN Nº 8, montantes y diagonales de tubo estructural ø 0,038, espesor 3,2 mm, altura media 0,50 m, longitud 12 m</t>
  </si>
  <si>
    <t>Revoque grueso a la cal. 20 litros de mortero ¼:1:3</t>
  </si>
  <si>
    <t>Látex para cielorrasos. Comprende acondicionamiento de la base, una mano de fijador y tres manos de terminación</t>
  </si>
  <si>
    <t>Tanque de reserva PVC tricapa. Capacidad 1500 litros</t>
  </si>
  <si>
    <t>Boca de desagüe abierta de 60x60 cm, con decantación, reja de planchuelas y perfiles de 45x45 cm</t>
  </si>
  <si>
    <t>Grifería para ducha de bronce cromado, dos llaves sin transferencia, "FV" Newport 109/B2 o similar equivalente</t>
  </si>
  <si>
    <t>Válvula para inodoro, "FV" 361.03 con tapa y agarradera para discapacitados "FV" 0338, o similar equivalente</t>
  </si>
  <si>
    <t>Dispenser de jabón líquido de PVC esmerilado "Dallachiesa" o similar equivalente, incluso elementos de fijación</t>
  </si>
  <si>
    <t>Dispenser de papel secamanos de PVC "Dallachiesa" o similar equivalente, incluso elementos de fijación</t>
  </si>
  <si>
    <t>Dispenser de papel higiénico de PVC "Dallachiesa" o similar equivalente, incluso elementos de fijación</t>
  </si>
  <si>
    <t>24.01.10</t>
  </si>
  <si>
    <t>Cañerías y accesorios de hierro negro con protección epoxi ø 0,152 m</t>
  </si>
  <si>
    <t>25.01.21</t>
  </si>
  <si>
    <t>25.01.11</t>
  </si>
  <si>
    <t>25.01.12</t>
  </si>
  <si>
    <t>Radiadores "TSA" modelo Plus o similar equivalente de 10 elementos, completo</t>
  </si>
  <si>
    <t xml:space="preserve">Zapata corrida y/o viga de fundación. Hormigón elaborado H-21, acero ADN 420 cunatía media 150 kg/m³ </t>
  </si>
  <si>
    <t>Cielorraso independiente de vainillas de PVC 200 mm, "Stetic Plas" SP 200 o similar eqivalente</t>
  </si>
  <si>
    <t>Zócalo de cemento alisado h: 15 cm, quince litros de mortero 1:2 terminado con cemento puro</t>
  </si>
  <si>
    <t>Cañeria y accesorios para distribucion de agua caliente con tubos  de polipropileno  Lumin "Acqua System" 75 mm (2½") o similar equivalente</t>
  </si>
  <si>
    <t>Cartelería y señalética, fotoluminiscente, alto impacto 14x39 cm</t>
  </si>
  <si>
    <t>Pîntura epoxi bi-componente sobre  esructuras metálicas</t>
  </si>
  <si>
    <t>Contrapiso de cascote empastado, espesor 8 cm, mortero ¼:1:3:6</t>
  </si>
  <si>
    <t>Carpeta de mortero de cemento y arena (1:3) con agregado de hidrófugo, espesor 2 cm, terminación fratasado</t>
  </si>
  <si>
    <t>Relleno con aporte de tierra negra, incluso siembra de cesped</t>
  </si>
  <si>
    <t>Bancos de hormigón premoldeado</t>
  </si>
  <si>
    <t>Celosía metálica formada por bastidores de tubo estructural de 40x40x1,53 mm, y trama lineal de tubo estructural de 15x25x0,55 mm</t>
  </si>
  <si>
    <t>Excavación para pilotes diám 0,40 m. Profundidad 6,50 m</t>
  </si>
  <si>
    <t>Excavación para pilotes diám 0,35 m. Profundidad 6,50 m</t>
  </si>
  <si>
    <t>09.03</t>
  </si>
  <si>
    <t>12.09</t>
  </si>
  <si>
    <t>Capa aisladora vertical con mortero de cemento 1:3 y agregado de material hidrófugo (10%) en el agua de amasado, alisada a cuchara, espesor 1,2 cm, incluso membrana asfáltica</t>
  </si>
  <si>
    <t>Boca de desagüe abierta con decantación y pozo de bombeo en subsuelo</t>
  </si>
  <si>
    <t>Contrapiso de pendiente, de cascote empastado sobre losa, espesor medio 0,10 m</t>
  </si>
  <si>
    <t>22.05.01</t>
  </si>
  <si>
    <t>03.01.18</t>
  </si>
  <si>
    <t>03.01.19</t>
  </si>
  <si>
    <t>Minguitorio marca "Ferrum" modelo MTN, oval blanco o similar equivalente</t>
  </si>
  <si>
    <t>Grifería de empotrar para mingitorios, "FV" Pressmátic 362 o similar equivalente</t>
  </si>
  <si>
    <t xml:space="preserve">Boca de incendio, formada por válvula, gabinete, lanza, manguera de lino y llave de ajuste. Tamaño de gabinete 60x65x20 cm. </t>
  </si>
  <si>
    <t>Embudo vertical para desagüe de losa,  4" y reja de 20x20 cm PVC</t>
  </si>
  <si>
    <t>Jabalina de cobre ¾"x1,50 m, incluso cable de 16 mm², morceto y conexiones</t>
  </si>
  <si>
    <t>Zócalo de MDF según planos y memoria</t>
  </si>
  <si>
    <t>22.06.01</t>
  </si>
  <si>
    <t>Puntas captoras</t>
  </si>
  <si>
    <t>Desmontado de tabique de placa de roca de yeso, incluso estructura de soporte y retiro de material de demolición</t>
  </si>
  <si>
    <t>Instalación de boca datos completa, formada por conducción en pisocanal, incluso accesorios, sin cableado y cable UTP/5 gris</t>
  </si>
  <si>
    <t>Cubierta de pizarra de piedra natural 35x61 cm sobre clavaderas y largueros, comprende aislación hidráulica con membrana líquida "Dizom Lastic Azoteas" de  Sibaco o similar equivalente, incluso tejido elástico de fibra poliester, listones de 1"x3" sin cepillar y clavaderas de 1"x2" sin cepillar. (Se considera 30% de reposición de pizarras)</t>
  </si>
  <si>
    <t xml:space="preserve">Piso con cámara de entablonado de pino cepillado de 1"x3" sobre cabios de pino Elliotis 3"x6" sin cepillar </t>
  </si>
  <si>
    <t xml:space="preserve">Readecuacion de cubierta de chapa de hierro galvanizado Nº 25 se contempla la provisión y colocación de chapas , aislaciones, clavaderas y listones nuevos con el aprovechamiento de la estructura principal, teniendo en cuenta un 15% de de la misma en mal estado a proveer </t>
  </si>
  <si>
    <t>Látex en paramentos verticales interiores. Comprende acondicionamiento de la base, una mano de fondo y tres de terminación</t>
  </si>
  <si>
    <t>Interruptor termomagnético tetrapolar 4x25 A 6 kA "C" C60N, "Merlin Gerin" o similar equivalente</t>
  </si>
  <si>
    <t>Interruptor termomagnético tetrapolar 4x50 A, "Merlin Gerin" o similar equivalente</t>
  </si>
  <si>
    <t>Cocina modular 4 hornallas "Serie 700 mod. C-S700 G" similar o equivalente, según memoria y especificaciones tecnicas</t>
  </si>
  <si>
    <t>Cartel autónomo "Salida de emergencia" (Permanente), Gammasonic o similar equivalente</t>
  </si>
  <si>
    <t>Disyutor diferencial tetrapolar 4x320 A, 30 mA tipo ID Si "Merlin Gerin" o similar equivalente</t>
  </si>
  <si>
    <t>22.04.37</t>
  </si>
  <si>
    <t>Interruptor termomagnético tetrapolar 4x100 A, "Merlin Gerin" o similar equivalente</t>
  </si>
  <si>
    <t>22.04.09</t>
  </si>
  <si>
    <t>22.04.38</t>
  </si>
  <si>
    <t>Disyutor diferencial tetrapolar 4x100 A, 30 mA tipo ID Si "Merlin Gerin" o similar equivalente</t>
  </si>
  <si>
    <t>Disyutor diferencial tetrapolar 4x50 A, 30 mA tipo ID Si "Merlin Gerin" o similar equivalente</t>
  </si>
  <si>
    <t>Artefacto de iluminacion "Jot 1042" de Lucciola o similar equivalente</t>
  </si>
  <si>
    <t>Tendido de cable subterráneo de 4x16 mm²</t>
  </si>
  <si>
    <t>Colector de cisternas de reserva de agua, incluye cañerías y accesorios de polipropileno para uniones por termofusión, llaves esféricas y válvula de limpieza</t>
  </si>
  <si>
    <t>Bomba centrífuga marca "Pedrollo 3HP BP300(BCE) 1 1/4x1 Trif. o similar equivalente</t>
  </si>
  <si>
    <t>Cañeria y accesorios para distribucion de agua caliente con tubos  de polipropileno  Lumin "Acqua System" 20 mm (½") o similar equivalente</t>
  </si>
  <si>
    <t>Cañeria y accesorios para distribucion de agua caliente con tubos  de polipropileno  Lumin "Acqua System" 25 mm (3/4") o similar equivalente</t>
  </si>
  <si>
    <t>Cañeria y accesorios para distribucion de agua caliente con tubos  de polipropileno  Lumin "Acqua System" 32 mm (1") o similar equivalente</t>
  </si>
  <si>
    <t>Cañeria y accesorios para distribucion de agua caliente con tubos  de polipropileno  Lumin "Acqua System" 40 mm (1¼") o similar equivalente</t>
  </si>
  <si>
    <t>Cañeria y accesorios para distribucion de agua caliente con tubos  de polipropileno  Lumin "Acqua System" 50 mm (1½") o similar equivalente</t>
  </si>
  <si>
    <t>Cañeria y accesorios para distribucion de agua caliente con tubos  de polipropileno  Lumin "Acqua System" 63 mm (2") o similar equivalente</t>
  </si>
  <si>
    <t>gl</t>
  </si>
  <si>
    <t>TOTAL</t>
  </si>
  <si>
    <t>Puerta placa ciega, marco de madera dura, hoja de terciado enchapado en cedro y pomela atornillada</t>
  </si>
  <si>
    <t>CONDUCTOS HUMEROS Y VENTILACIONES</t>
  </si>
  <si>
    <t>DE LADRILLOS REFRACTARIOS</t>
  </si>
  <si>
    <t>Cielorraso de yeso aplicado bajo losa. Comprende 5 litros de azotado de concreto 1:3, 20 litros de mortero 1:1:5 y enlucido de yeso</t>
  </si>
  <si>
    <t>21.01.01</t>
  </si>
  <si>
    <t>MONTACARGAS</t>
  </si>
  <si>
    <t>ARTEFACTOS</t>
  </si>
  <si>
    <t>03.02.09</t>
  </si>
  <si>
    <t>PISOS TÉCNICOS ELEVADOS</t>
  </si>
  <si>
    <t>PISOS DE PIEDRAS NATURALES</t>
  </si>
  <si>
    <t>ZÓCALOS</t>
  </si>
  <si>
    <t>GRANÍTICOS</t>
  </si>
  <si>
    <t>CLACÁREOS</t>
  </si>
  <si>
    <t>CERÁMICOS</t>
  </si>
  <si>
    <t>DE MADERA</t>
  </si>
  <si>
    <t>DE PIEDRAS NATURALES</t>
  </si>
  <si>
    <t>12.01</t>
  </si>
  <si>
    <t>12.02</t>
  </si>
  <si>
    <t>12.03</t>
  </si>
  <si>
    <t>12.04</t>
  </si>
  <si>
    <t>12.05</t>
  </si>
  <si>
    <t>12.06</t>
  </si>
  <si>
    <t>AZULEJOS</t>
  </si>
  <si>
    <t>CEMENTO ALISADO</t>
  </si>
  <si>
    <t>13.01</t>
  </si>
  <si>
    <t>13.02</t>
  </si>
  <si>
    <t>13.03</t>
  </si>
  <si>
    <t>13.04</t>
  </si>
  <si>
    <t>13.05</t>
  </si>
  <si>
    <t>13.06</t>
  </si>
  <si>
    <t>ESCALERAS, UMBRALES, SÓLIAS, ANTEPECHOS</t>
  </si>
  <si>
    <t>14.01</t>
  </si>
  <si>
    <t>DE GRANITO RECONSTITUIDO</t>
  </si>
  <si>
    <t>14.02</t>
  </si>
  <si>
    <t>14.03</t>
  </si>
  <si>
    <t>14.04</t>
  </si>
  <si>
    <t>15.01</t>
  </si>
  <si>
    <t>15.02</t>
  </si>
  <si>
    <t>15.03</t>
  </si>
  <si>
    <t>15.04</t>
  </si>
  <si>
    <t>Instalación de boca para centrales de alarma, cañería exterior, tipo cable canal</t>
  </si>
  <si>
    <t>Solicitud de servicio y trámite de aprobación de planos para instalación de gas</t>
  </si>
  <si>
    <t>Cielorraso independiente tipo "Spanacustic" con placa "Isotex Glacial" o similar equivalente</t>
  </si>
  <si>
    <t>Módulo de andamio prearmado compuesto por dos bastidores normales, un par de diagonales verticales verticales y dos largueros, incluso dos tablones de chapa estampada. Alquiler por mes o fracción</t>
  </si>
  <si>
    <t>Interruptor termomagnético tetrapolar 4x63 A INS80, "Telemecanique" o similar equivalente</t>
  </si>
  <si>
    <t>Interruptor termomagnético tetrapolar 4x40 A 6 kA "C" C60N, "Merlin Gerin" o similar equivalente</t>
  </si>
  <si>
    <t>Umbrales y sólias de granito natural. Mortero de asiento 1:1:5</t>
  </si>
  <si>
    <t>Cañerías y accesorios de polipropileno para uniones por termofusión ø 0,050 m, tipo "Acqua System PN 20" pesado, o similar equivalente</t>
  </si>
  <si>
    <t>Cañerías y accesorios de polipropileno para uniones por termofusión ø 0,063 m, tipo "Acqua System PN 20" pesado, o similar equivalente</t>
  </si>
  <si>
    <t>Ventana con marco y dos hojas batientes de cedro, incluso cortina de enrollar de cedro común</t>
  </si>
  <si>
    <t>Mampostería de bloque estándar de 14x19x39 cm, mortero de asiento 1:1:5 (0,15 m³/m²)</t>
  </si>
  <si>
    <t>01.04</t>
  </si>
  <si>
    <t>01.05</t>
  </si>
  <si>
    <t>01.06</t>
  </si>
  <si>
    <t>APUNTALAMIENTOS</t>
  </si>
  <si>
    <t>LIMPIEZA DE TERRENO</t>
  </si>
  <si>
    <t>VALLADO PROVISORIO</t>
  </si>
  <si>
    <t>CASILLA PARA OBRADOR Y PERSONAL</t>
  </si>
  <si>
    <t>CARTEL DE OBRA</t>
  </si>
  <si>
    <t>REPLANTEO</t>
  </si>
  <si>
    <t>MOVIMIENTO DE SUELOS</t>
  </si>
  <si>
    <t>02.03</t>
  </si>
  <si>
    <t>02.04</t>
  </si>
  <si>
    <t>02.06</t>
  </si>
  <si>
    <t>Ducha de emergencia para laboratorios</t>
  </si>
  <si>
    <t>Lavaojos</t>
  </si>
  <si>
    <t>23.06.01</t>
  </si>
  <si>
    <t>AIRE ACONDICIONADO INDIVIDUAL</t>
  </si>
  <si>
    <t>05.03</t>
  </si>
  <si>
    <t>01.04.02</t>
  </si>
  <si>
    <t>01.06.01</t>
  </si>
  <si>
    <t>02.09</t>
  </si>
  <si>
    <t>03.01.01</t>
  </si>
  <si>
    <t>03.01.02</t>
  </si>
  <si>
    <t>03.01.03</t>
  </si>
  <si>
    <t>03.01.04</t>
  </si>
  <si>
    <t>03.01.07</t>
  </si>
  <si>
    <t>03.01.08</t>
  </si>
  <si>
    <t>03.01.11</t>
  </si>
  <si>
    <t>03.01.12</t>
  </si>
  <si>
    <t>03.01.13</t>
  </si>
  <si>
    <t>03.01.14</t>
  </si>
  <si>
    <t>03.01.15</t>
  </si>
  <si>
    <t>03.01.16</t>
  </si>
  <si>
    <t>03.01.17</t>
  </si>
  <si>
    <t>Arenado</t>
  </si>
  <si>
    <t>02.02</t>
  </si>
  <si>
    <t>04.03</t>
  </si>
  <si>
    <t>04.05</t>
  </si>
  <si>
    <t>05.01.01</t>
  </si>
  <si>
    <t>CONTRAPISOS Y CARPETAS</t>
  </si>
  <si>
    <t>23.04.04</t>
  </si>
  <si>
    <t>23.04.21</t>
  </si>
  <si>
    <t>23.04.22</t>
  </si>
  <si>
    <t>23.04.23</t>
  </si>
  <si>
    <t>23.04.24</t>
  </si>
  <si>
    <t>Limpieza de terreno. Extracción de árboles, malezas, residuos, etc</t>
  </si>
  <si>
    <t>01.04.03</t>
  </si>
  <si>
    <t>01.05.02</t>
  </si>
  <si>
    <t>Boca de tomacorriente para usos especiales completa. Cañerías y accesorios de hierro negro semipesado ø 1"</t>
  </si>
  <si>
    <t>TELEFONÍA Y DATOS</t>
  </si>
  <si>
    <t>22.11</t>
  </si>
  <si>
    <t>PUESTA A TIERRA</t>
  </si>
  <si>
    <t>PARARRAYOS</t>
  </si>
  <si>
    <t>REDES INFORMÁTICAS</t>
  </si>
  <si>
    <t>22.10</t>
  </si>
  <si>
    <t>SEGURIDAD Y EMERGENCIAS</t>
  </si>
  <si>
    <t>Instalación de boca telefónica completa</t>
  </si>
  <si>
    <t>22.08.01</t>
  </si>
  <si>
    <t>22.09.01</t>
  </si>
  <si>
    <t>02</t>
  </si>
  <si>
    <t>Pulido de Piso de Madera y encerado</t>
  </si>
  <si>
    <t>Demolición de azotea transitable construida sobre losa, incluso demolición de encuentros y juntas de dilatación. Incluye retiro de material de demolición</t>
  </si>
  <si>
    <t>01</t>
  </si>
  <si>
    <t>Cielorraso independiente tipo "Phonex" o similar equivalente, formados por vainillas de hierro prepintada, estructura portante y aislación de lana de vidrio de 38 mm</t>
  </si>
  <si>
    <t>Zócalo de PVC "Revinil" 0,08x2,40 m</t>
  </si>
  <si>
    <t>Viga de madera laminada 3"x10", pino Elliotis</t>
  </si>
  <si>
    <t>Demolición de entrepiso de bovedillas de ladrillos comunes y perfiles IPN Nº 12, incluso retiro de material de demolición y limpieza</t>
  </si>
  <si>
    <t>Caballete cumbrera de chapa de hierro galvanizado Nº 25, desarrollo mínimo 40 cm</t>
  </si>
  <si>
    <t>10.03</t>
  </si>
  <si>
    <t>18.02.01</t>
  </si>
  <si>
    <t>Llave de paso para uniones por termofusión ø 0,013 m</t>
  </si>
  <si>
    <t>Llave de paso para uniones por termofusión ø 0,025 m</t>
  </si>
  <si>
    <t>Llave esférica ø 0,050 m</t>
  </si>
  <si>
    <t>Azotado de mortero de cemento y arena (1:3) con agregado de material hidrófugo. Espesor 6 mm</t>
  </si>
  <si>
    <t>Revoque fino para exterior. Mortero ¼:1:3, espesor 5 mm</t>
  </si>
  <si>
    <t>28.01.01</t>
  </si>
  <si>
    <t>28.01</t>
  </si>
  <si>
    <t>28.03.01</t>
  </si>
  <si>
    <t>28.04.01</t>
  </si>
  <si>
    <t>22.01</t>
  </si>
  <si>
    <t>22.02</t>
  </si>
  <si>
    <t>22.03</t>
  </si>
  <si>
    <t>m³</t>
  </si>
  <si>
    <t>ud</t>
  </si>
  <si>
    <t>08</t>
  </si>
  <si>
    <t>REVESTIMIENTOS</t>
  </si>
  <si>
    <t>30.04.03</t>
  </si>
  <si>
    <t>27.01.01</t>
  </si>
  <si>
    <t>Contrapiso de cascote empastado y apisonado, sobre terreno natural, espesor 12 cm, mortero ¼:1:3:6, incluso film de polietileno 100 mic</t>
  </si>
  <si>
    <t>22.07.01</t>
  </si>
  <si>
    <t>CELOSÍAS, POSTIGOS YCORTINAS</t>
  </si>
  <si>
    <t>Barral antipánico. Provisión y colocación</t>
  </si>
  <si>
    <t>DE CHAPA GALVANIZADA</t>
  </si>
  <si>
    <t>03.02.04</t>
  </si>
  <si>
    <t>03.02.06</t>
  </si>
  <si>
    <t>Mampostería de ladrillo común visto espesor 0,15m, cámara de aire y ladrillo cerámico hueco de 0,18 m, incluso revoque impermeable y aislación de telgopor 15 kg/m³, mortero aislante 1:3 con hidrófugo, y morteros de asientos ¼:1:3 y :1:4</t>
  </si>
  <si>
    <t>Losas macisas. Hormigón 1:3:3 (Cemento 300 kg/m³), acero ADN 420, cuantía media 50 kg/m³</t>
  </si>
  <si>
    <t>Losa y peldaneado de escalera. Hormigón 1:2:3, acero ADN 420, cuantía media 70 kg/m³</t>
  </si>
  <si>
    <t>Losa y peldaneado de escalera. Hormigón elaborado H-21, acero ADN 420 cuantía media 70 kg/m³</t>
  </si>
  <si>
    <t>Tabiques. Hormigón elaborado H-21, acero ADN 420 cuantía media 70 kg/m³</t>
  </si>
  <si>
    <t>Dinteles. Hormigón 1:3:3, acero ADN 420, cuantía media 60kg/m³</t>
  </si>
  <si>
    <t>Grifería para mingitorios, "FV" Pressmátic 344, antivandálica, de embutir, o similar equivalente</t>
  </si>
  <si>
    <t>Replanteo y nivelación de terreno, incluye materiales y herramientas necesarias para la realización de los trabajos, escuadrado y fijaciones de niveles</t>
  </si>
  <si>
    <t>Zapata corrida o viga de fundación. Hormigón 1:3:3 (Cemento 300 kg/m³), acero ADN 420, cuantía media 150 kg/m³</t>
  </si>
  <si>
    <t>Bases aisladas. Hormigón elaborado H-21, acero ADN 420, cuantía media 60 kg/m³</t>
  </si>
  <si>
    <t>Pilotines diámetro 0,25/0,30 m. Hormigón 1:3:3 (Cemento 300 kg/m³), acero ADN 420 cuantía media 60 kg/m³</t>
  </si>
  <si>
    <t>Columnas. Hormigón 1:3:3 (Cemento 300 kg/m³), acero ADN 420, cuantía media 90 kg/m³</t>
  </si>
  <si>
    <t>Troncos de columnas. Hormigón elaborado H-21, acero ADN 420 cuantía media 95 kg/m³</t>
  </si>
  <si>
    <t>30.05.02</t>
  </si>
  <si>
    <t>30.06.12</t>
  </si>
  <si>
    <t>Piso de cerámico rojo, 20x20 cm, para azotea.</t>
  </si>
  <si>
    <t>23.08.02</t>
  </si>
  <si>
    <t>23.08.03</t>
  </si>
  <si>
    <t>DE LADRILLOS COMUNES</t>
  </si>
  <si>
    <t>19.01.02</t>
  </si>
  <si>
    <t>Antepecho de cemento alisado</t>
  </si>
  <si>
    <t>Piso de ladrillo común colocado de plano, incluso sellado de juntas con mortero de cemento y arena (1:3). Mortero de asiento ½:1:4</t>
  </si>
  <si>
    <t>Canaleta tipo cenefa de chapa de hierro galvanizado Nº 22, desarrollo mínimo 61 cm</t>
  </si>
  <si>
    <t>Canaleta estándar de chapa de hierro galvanizado Nº 25, desarrollo mínimo 50 cm</t>
  </si>
  <si>
    <t>22.05.04</t>
  </si>
  <si>
    <t>Boca de iluminación completa. Cañerías y accesorios de hierro negro semipesado ø ¾"</t>
  </si>
  <si>
    <t>Boca de tomacorriente para usos generales completa. Cañerías y accesorios de hierro negro semipesado ø ¾"</t>
  </si>
  <si>
    <t>Platinas de 140x250x9 mm con seis anclajes mecánico de ø 1"x30 cm con rosca en un extremo</t>
  </si>
  <si>
    <t>23.08.01</t>
  </si>
  <si>
    <t>23.08</t>
  </si>
  <si>
    <t>23.07.01</t>
  </si>
  <si>
    <t>23.07.02</t>
  </si>
  <si>
    <t>23.07.03</t>
  </si>
  <si>
    <t>23.07</t>
  </si>
  <si>
    <t>CÁMARAS DE INSPECCIÓN Y OTROS</t>
  </si>
  <si>
    <t>11.01.02</t>
  </si>
  <si>
    <t>11.01.03</t>
  </si>
  <si>
    <t>11.01.04</t>
  </si>
  <si>
    <t>11.01.05</t>
  </si>
  <si>
    <t>12.01.01</t>
  </si>
  <si>
    <t>12.01.02</t>
  </si>
  <si>
    <t>12.02.01</t>
  </si>
  <si>
    <t>12.03.01</t>
  </si>
  <si>
    <t>12.05.03</t>
  </si>
  <si>
    <t>12.06.01</t>
  </si>
  <si>
    <t>Mampostería de elevación 0,30/0,45 m de espesor hasta 10,00 m de alto, mortero de asiento ¼:1:3 (0,318 m³)</t>
  </si>
  <si>
    <t>02.07</t>
  </si>
  <si>
    <t>02.08</t>
  </si>
  <si>
    <t>01.01.01</t>
  </si>
  <si>
    <t>01.02.01</t>
  </si>
  <si>
    <t>01.03.01</t>
  </si>
  <si>
    <t>01.04.01</t>
  </si>
  <si>
    <t>01.05.01</t>
  </si>
  <si>
    <t>Cámara séptica de 10 m³, con bocas de entrada y salida de 0,60x0,60 m</t>
  </si>
  <si>
    <t>Cámara inspección 0,60 x 0,60 m</t>
  </si>
  <si>
    <t>Cañerías y accesorios de PVC calidad 3,2 ø 110 mm</t>
  </si>
  <si>
    <t>Cañerías y accesorios de PVC calidad 3,2 ø 63 mm</t>
  </si>
  <si>
    <t>Cañerías y accesorios de PVC calidad 3,2 ø 50 mm</t>
  </si>
  <si>
    <t>Mampostería de ladrillo hueco 18x18x33 cm, asentados con mortero de cal reforzada ¼:1:3 (0,018 m³)</t>
  </si>
  <si>
    <t>Mampostería de ladrillo hueco 12x18x33 cm, asentados con mortero de cal reforzada ¼:1:3 (0,012 m³)</t>
  </si>
  <si>
    <t>Mampostería de ladrillo hueco 8x18x33 cm, asentados con mortero de cal reforzada ¼:1:3 (0,008 m³)</t>
  </si>
  <si>
    <t>Cañerías y accesorios de polipropileno para uniones por termofusión ø 0,013 m, tipo "Acqua System PN 20" pesado, o similar equivalente</t>
  </si>
  <si>
    <t>Cañerías y accesorios de polipropileno para uniones por termofusión ø 0,019 m, tipo "Acqua System PN 20" pesado, o similar equivalente</t>
  </si>
  <si>
    <t>12.04.01</t>
  </si>
  <si>
    <t>Vigas normales. Hormigón 1:2:4 (Cemento 320 kg/m³), acero ADN 420, cuantía media 130 kg/m³</t>
  </si>
  <si>
    <t>08.03.01</t>
  </si>
  <si>
    <t>Revoque interior completo sobre superficies de hormigón. Comprende azotado de mortero de cemento, grueso y fino a la cal.</t>
  </si>
  <si>
    <t>ENLUCIDO DE PAREDES</t>
  </si>
  <si>
    <t>09.04</t>
  </si>
  <si>
    <t>Cielorraso de madera, en pino Nacional con tirantería a la vista</t>
  </si>
  <si>
    <t>PISOS DE LAJAS DE HORMIGÓN COMPRIMIDO</t>
  </si>
  <si>
    <t>PISOS CERÁMICOS</t>
  </si>
  <si>
    <t>22.10.03</t>
  </si>
  <si>
    <t>22.10.04</t>
  </si>
  <si>
    <t>22.10.05</t>
  </si>
  <si>
    <t>22.10.06</t>
  </si>
  <si>
    <t>22.10.07</t>
  </si>
  <si>
    <t>22.11.02</t>
  </si>
  <si>
    <t>Bandeja perforada 100x50 mm</t>
  </si>
  <si>
    <t>Desmontado de capa superficial humífera</t>
  </si>
  <si>
    <t>01.07.01</t>
  </si>
  <si>
    <t>22.01.01</t>
  </si>
  <si>
    <t>22.01.02</t>
  </si>
  <si>
    <t>22.02.01</t>
  </si>
  <si>
    <t>22.02.02</t>
  </si>
  <si>
    <t>PISOS DE CEMENTO ALISADO</t>
  </si>
  <si>
    <t>Cerco de chapa galvanizada (usada) con estructura de madera</t>
  </si>
  <si>
    <t>PISOS DE MOSAICOS CALCÁREOS</t>
  </si>
  <si>
    <t>PISOS DE MADERA</t>
  </si>
  <si>
    <t>Luz de emergencia 1x20 wats, autonomía 3,5 a 7 hs. "Atomlux"  o similar equivalente</t>
  </si>
  <si>
    <t>Conductal de PVC 160 mm esp: 3,2 mm</t>
  </si>
  <si>
    <t>Depósito para mingirtorios de embutir, chato, de PVC. Capacidad 12 litros</t>
  </si>
  <si>
    <t>04.02.01</t>
  </si>
  <si>
    <t>04.02.03</t>
  </si>
  <si>
    <t>05.02.01</t>
  </si>
  <si>
    <t>PISOS</t>
  </si>
  <si>
    <t>11.01</t>
  </si>
  <si>
    <t>PISOS DE MOSAICOS GRANÍTICOS</t>
  </si>
  <si>
    <t>11.02</t>
  </si>
  <si>
    <t>12.08</t>
  </si>
  <si>
    <t>PAVIMENTOS</t>
  </si>
  <si>
    <t>13.01.01</t>
  </si>
  <si>
    <t>12.10</t>
  </si>
  <si>
    <t>12.10.01</t>
  </si>
  <si>
    <t>12.10.02</t>
  </si>
  <si>
    <t>14.05</t>
  </si>
  <si>
    <t>MÁRMOLES, GRANITOS, PIEDRAS NATURALES, etc</t>
  </si>
  <si>
    <t>15.07.01</t>
  </si>
  <si>
    <t>DE HORMGÓN PREMOLDEADO</t>
  </si>
  <si>
    <t>17.02</t>
  </si>
  <si>
    <t>MAMPOSTERÍA</t>
  </si>
  <si>
    <t>18.01.01</t>
  </si>
  <si>
    <t>Babeta de dilatación de chapa de hierro galvanizado, prepintada, Nº 25, desarrollo mínimo 20 cm</t>
  </si>
  <si>
    <t>Cubierta formada por barrera de vapor, aislación térmica, contrapiso de pendiente, carpeta de cemento y arena, terminacón: membrana con geotéxtil</t>
  </si>
  <si>
    <t>06.02.01</t>
  </si>
  <si>
    <t>VENTANAS</t>
  </si>
  <si>
    <t>26.01</t>
  </si>
  <si>
    <t>AIRE ACONDICIONADO CENTRAL</t>
  </si>
  <si>
    <t>Canilla de servicio cromada, con pico para manguera. "FV" cromo ø ½" o similar equivalente</t>
  </si>
  <si>
    <t>23.01.22</t>
  </si>
  <si>
    <t>23.01.23</t>
  </si>
  <si>
    <t>23.01.24</t>
  </si>
  <si>
    <t>07</t>
  </si>
  <si>
    <t>REVOQUES</t>
  </si>
  <si>
    <t>Cañerías y accesorios de polipropileno para uniones por termofusión ø 0,038 m, tipo "Acqua System PN 20" pesado, o similar equivalente</t>
  </si>
  <si>
    <t>Tablero de embutir metálico para veinte bocas DIN, reglamentario</t>
  </si>
  <si>
    <t>Tablero de embutir metálico para treinta y seis bocas DIN, reglamentario</t>
  </si>
  <si>
    <t>Tablero exterior metálico para diez bocas, DIN estanco, 300x200x100. "Gabexel" o similar e quivalente</t>
  </si>
  <si>
    <t>Tablero exterior metálico para veinte bocas, DIN estanco, 300x450x100. "Gabexel" o similar e quivalente</t>
  </si>
  <si>
    <t>23</t>
  </si>
  <si>
    <t>Llave de paso gas, bronce ø 0,019 mm</t>
  </si>
  <si>
    <t>Llave de paso gas, bronce ø 0,025 mm</t>
  </si>
  <si>
    <t>Llave de paso gas, bronce ø 0,050</t>
  </si>
  <si>
    <t>HORMIGÓN ARMADO</t>
  </si>
  <si>
    <t>03.04</t>
  </si>
  <si>
    <t>01.07</t>
  </si>
  <si>
    <t>ESTRUCTURAS METÁLICA</t>
  </si>
  <si>
    <t>ESTRUCTURAS DE MADERA</t>
  </si>
  <si>
    <t>ALBAÑILERÍA</t>
  </si>
  <si>
    <t>Inodoro pedestal, "Ferrum" línea Florencia modelo Quequen IQF o similar equivalente. Incluso tapa y asiento TFB O TFN</t>
  </si>
  <si>
    <t>Lavatorio paradiscapacitados (Sistema de soporte fijo) "Ferrum" línea Spacio LET 1F o similar equivalente</t>
  </si>
  <si>
    <t>Inodoro pedestal para discapacitados, "Ferrum" línea Spacio modelo IETJ o similar equivalente. Incluso tapa y asiento TTE3</t>
  </si>
  <si>
    <t>01.01.39</t>
  </si>
  <si>
    <t>01.01.40</t>
  </si>
  <si>
    <t>01.01.41</t>
  </si>
  <si>
    <t>Contrapiso de cascote empastado y apisonado, sobre terreno natural, espesor 15 cm, mortero ¼:1:3:6</t>
  </si>
  <si>
    <t>30.06.11</t>
  </si>
  <si>
    <t>22.05.02</t>
  </si>
  <si>
    <t>22.05.03</t>
  </si>
  <si>
    <t>Cañerías y accesorios de PVC calidad 3,2 ø 40 mm</t>
  </si>
  <si>
    <t>Pileta de piso sifónica 63 mm, acometidas múltiples ø 40 mm</t>
  </si>
  <si>
    <t>Revestimiento de porcelanato 30x30 cm, pulido, colocado a junta recta con adhesivo plástico, incluso sellado de juntas</t>
  </si>
  <si>
    <t>INCLINADAS</t>
  </si>
  <si>
    <t>PLANAS</t>
  </si>
  <si>
    <t>Pulido de mosaico granítico a piedra fina</t>
  </si>
  <si>
    <t>Pulido de mosaico granítico, lustrado a plomo</t>
  </si>
  <si>
    <t>Grifería monocomando para cocina con pico extensible, "FV" Swing Plus 412.01/90 o similar equivalente</t>
  </si>
  <si>
    <t>Grifería para bidet de bronce cromado, dos llaves y transferencia, "FV" Allegro 295/15</t>
  </si>
  <si>
    <t>02.01</t>
  </si>
  <si>
    <t>Vidrio armado 6 mm</t>
  </si>
  <si>
    <t>Llave de paso gas, bronce ø 0,038</t>
  </si>
  <si>
    <t>Llave de paso gas, bronce ø 0,032</t>
  </si>
  <si>
    <t>INSTALACIÓN SANITARIA</t>
  </si>
  <si>
    <t>CAÑERIAS Y ACCESORIOS</t>
  </si>
  <si>
    <t>AGUA. CAÑERIAS Y ACCESORIOS</t>
  </si>
  <si>
    <t>DESAGÜES PLUVIALES. CAÑERÍAS Y ACCESORIOS</t>
  </si>
  <si>
    <t>ARTEFACTOS Y BRONCERÍA</t>
  </si>
  <si>
    <t>22.09</t>
  </si>
  <si>
    <t>23.01</t>
  </si>
  <si>
    <t>23.02</t>
  </si>
  <si>
    <t>23.03</t>
  </si>
  <si>
    <t>INSTALACIÓN DE GAS</t>
  </si>
  <si>
    <t>24.01</t>
  </si>
  <si>
    <t>24.02</t>
  </si>
  <si>
    <t>24.03</t>
  </si>
  <si>
    <t>CALEFACCIÓN</t>
  </si>
  <si>
    <t>AIRE ACONDICIONADO</t>
  </si>
  <si>
    <t>26</t>
  </si>
  <si>
    <t>27</t>
  </si>
  <si>
    <t>ASCENSORES Y MONTACARGAS</t>
  </si>
  <si>
    <t>28</t>
  </si>
  <si>
    <t>29</t>
  </si>
  <si>
    <t>VIDRIOS, CRISTALES, ESPEJOS, etc</t>
  </si>
  <si>
    <t>MUROS EXTERIORES</t>
  </si>
  <si>
    <t>MUROS INTERIORES</t>
  </si>
  <si>
    <t>CARPINTERÍAS DE MADERA</t>
  </si>
  <si>
    <t>22.03.01</t>
  </si>
  <si>
    <t>22.03.02</t>
  </si>
  <si>
    <t>22.03.03</t>
  </si>
  <si>
    <t>22.03.04</t>
  </si>
  <si>
    <t>22.03.10</t>
  </si>
  <si>
    <t>Gabinete modular de chapa DWG Nº 16 de 1500x900x300 mm, "Gen Rod" o similar equivalente</t>
  </si>
  <si>
    <t>CIRCUITOS DE TOMACORRIENTE</t>
  </si>
  <si>
    <t>Gabinete modular de chapa DWG Nº 16 de 1500x450x300 mm, "Gen Rod" o similar equivalente</t>
  </si>
  <si>
    <t>22.04.01</t>
  </si>
  <si>
    <t>22.04.02</t>
  </si>
  <si>
    <t>22.04.03</t>
  </si>
  <si>
    <t>22.04.04</t>
  </si>
  <si>
    <t>22.04.06</t>
  </si>
  <si>
    <t>22.04.07</t>
  </si>
  <si>
    <t>22.04.08</t>
  </si>
  <si>
    <t>22.04.20</t>
  </si>
  <si>
    <t>Interruptor termomagnético tetrapolar 4x630 A 50 kA NS630N, "Merlin Gerin" o similar equivalente</t>
  </si>
  <si>
    <t>21.02.01</t>
  </si>
  <si>
    <t>21.03</t>
  </si>
  <si>
    <t>GABINETES Y TABLEROS</t>
  </si>
  <si>
    <t>22.04</t>
  </si>
  <si>
    <t>PROTECCIONES (Disyuntores y térmica)</t>
  </si>
  <si>
    <t>22.04.35</t>
  </si>
  <si>
    <t>22.10.01</t>
  </si>
  <si>
    <t>22.10.02</t>
  </si>
  <si>
    <t>REJAS, CELOSÍAS Y POSTIGOS</t>
  </si>
  <si>
    <t>18.05.01</t>
  </si>
  <si>
    <t>23.03.03</t>
  </si>
  <si>
    <t>Conductal de PVC 110 mm esp: 3,2 mm, incluso parte proporcional de accesorios, pegamento y material menor</t>
  </si>
  <si>
    <t>Cañerías y accesorios de polipropileno para uniones por termofusión ø 0,025 m, tipo "Acqua System PN 20" pesado, o similar equivalente</t>
  </si>
  <si>
    <t>Cañerías y accesorios de polipropileno para uniones por termofusión ø 0,032 m, tipo "Acqua System PN 20" pesado, o similar equivalente</t>
  </si>
  <si>
    <t>23.02.01</t>
  </si>
  <si>
    <t>23.02.02</t>
  </si>
  <si>
    <t>23.02.03</t>
  </si>
  <si>
    <t>23.02.04</t>
  </si>
  <si>
    <t>Boca de acceso PVC, calidad 3,2 mm</t>
  </si>
  <si>
    <t>DESAGÜES CLOACALES Y VENTILACIONES. CAÑERÍAS Y ACCESORIOS</t>
  </si>
  <si>
    <t>23.04.01</t>
  </si>
  <si>
    <t>23.04.02</t>
  </si>
  <si>
    <t>23.04.03</t>
  </si>
  <si>
    <t>23.04.05</t>
  </si>
  <si>
    <t>23.04.06</t>
  </si>
  <si>
    <t>23.04.11</t>
  </si>
  <si>
    <t>23.04.12</t>
  </si>
  <si>
    <t>23.04.13</t>
  </si>
  <si>
    <t>Tendido de cable subterráneo de 4x10 mm²</t>
  </si>
  <si>
    <t>Interruptor termomagnético tetrapolar 4x125 A, "Merlin Gerin" o similar equivalente</t>
  </si>
  <si>
    <t>Demolición de hormigón en masa en cimentación. Incluso retiro de material de demolición</t>
  </si>
  <si>
    <t>CENTRAL COLECTIVA</t>
  </si>
  <si>
    <t>26.02</t>
  </si>
  <si>
    <t>26.03</t>
  </si>
  <si>
    <t>27.01</t>
  </si>
  <si>
    <t>27.02</t>
  </si>
  <si>
    <t>29.01.11</t>
  </si>
  <si>
    <t>Espejo de 4 mm, claro</t>
  </si>
  <si>
    <t>23.04.26</t>
  </si>
  <si>
    <t>23.04.27</t>
  </si>
  <si>
    <t>23.04.25</t>
  </si>
  <si>
    <t>23.04.28</t>
  </si>
  <si>
    <t>Grifería para lavatorios, "FV" Pressmátic 361 o similar equivalente</t>
  </si>
  <si>
    <t>Grifería para lavatorios, "FV" Pressmátic 361.03 con manija para discapacitados o similar equivalente</t>
  </si>
  <si>
    <t>Barra de seguridad rebatible (p/sanit discap). "Ferrum" VTEB8 80x18,5 cm, o similar equivalente</t>
  </si>
  <si>
    <t>Barra de seguridad fija (p/sanit discap). "Ferrum" VEFR 5, largo 50 cm, o similar equivalente</t>
  </si>
  <si>
    <t>Depósito para inodoro discapacitados, exterior, tipo mochila "Ferrum" línea Spacio, o similar equivalente</t>
  </si>
  <si>
    <t>Cañerías y accesorios de hierro galvanizado ø 3"</t>
  </si>
  <si>
    <t>23.05.01</t>
  </si>
  <si>
    <t>23.05.02</t>
  </si>
  <si>
    <t>23.05.03</t>
  </si>
  <si>
    <t>23.05</t>
  </si>
  <si>
    <t>EQUIPOS DE BOMBEO</t>
  </si>
  <si>
    <t>24.01.01</t>
  </si>
  <si>
    <t>24.01.02</t>
  </si>
  <si>
    <t>24.01.03</t>
  </si>
  <si>
    <t>24.01.04</t>
  </si>
  <si>
    <t>24.01.05</t>
  </si>
  <si>
    <t>24.01.06</t>
  </si>
  <si>
    <t>24.01.07</t>
  </si>
  <si>
    <t>24.01.08</t>
  </si>
  <si>
    <t>24.01.09</t>
  </si>
  <si>
    <t>LLAVE DE PASO Y MEDIDORES</t>
  </si>
  <si>
    <t>24.02.01</t>
  </si>
  <si>
    <t>Llave de paso gas "fv" o similar equivalente, cromo con campana ø 0,013 mm</t>
  </si>
  <si>
    <t>24.02.02</t>
  </si>
  <si>
    <t>24.02.03</t>
  </si>
  <si>
    <t>24.02.04</t>
  </si>
  <si>
    <t>24.02.05</t>
  </si>
  <si>
    <t>24.02.06</t>
  </si>
  <si>
    <t>24.02.07</t>
  </si>
  <si>
    <t>Llave esférica para gas "Alarsa", bronce 4 bar, ø 0,063</t>
  </si>
  <si>
    <t>Cabina de medición completa para 50 m³</t>
  </si>
  <si>
    <t>24.03.01</t>
  </si>
  <si>
    <t>Anafe frontal de dos hornallas "Brogas" o similar equivalente</t>
  </si>
  <si>
    <t>Parasol rebatible de aluminio</t>
  </si>
  <si>
    <t>08.02.02</t>
  </si>
  <si>
    <t>09.03.01</t>
  </si>
  <si>
    <t>09.03.02</t>
  </si>
  <si>
    <t>10.04</t>
  </si>
  <si>
    <t>EXTERIORES</t>
  </si>
  <si>
    <t>07.02</t>
  </si>
  <si>
    <t>INTERIORES</t>
  </si>
  <si>
    <t>07.03</t>
  </si>
  <si>
    <t>YESERÍA</t>
  </si>
  <si>
    <t>08.02</t>
  </si>
  <si>
    <t>08.03</t>
  </si>
  <si>
    <t>Látex en paramentos verticales exteriores. Comprende acondicionamiento de la base, una mano de fijador y dos de terminación</t>
  </si>
  <si>
    <t>30.01</t>
  </si>
  <si>
    <t>Boca de desagüe abierta con decantación, reja de fundición 30x30 cm</t>
  </si>
  <si>
    <t>Gárgola de chapa de hierro galvanizado Nº 22, desarrollo 0,50 m</t>
  </si>
  <si>
    <t>09</t>
  </si>
  <si>
    <t>SERVICIOS CONTRA INCENDIO Y SEGURIDAD</t>
  </si>
  <si>
    <t>30.02</t>
  </si>
  <si>
    <t>30.03</t>
  </si>
  <si>
    <t>30.04</t>
  </si>
  <si>
    <t>30.05</t>
  </si>
  <si>
    <t>30.06</t>
  </si>
  <si>
    <t>Bidet "Ferrum" línea Andino o similar equivalente</t>
  </si>
  <si>
    <t>13.06.01</t>
  </si>
  <si>
    <t>14.02.01</t>
  </si>
  <si>
    <t>DE MÁRMOL, PIEDRAS NATURALES, etc.</t>
  </si>
  <si>
    <t>12.07</t>
  </si>
  <si>
    <t>Revoque grueso a la cal bajo revestimientos. 20 litros de mortero 1:1:5</t>
  </si>
  <si>
    <t>03.03</t>
  </si>
  <si>
    <t>VARIOS</t>
  </si>
  <si>
    <t>AISLACIONES</t>
  </si>
  <si>
    <t>Cañerías y accesorios de polipropileno para uniones por termofusión ø 0,075 m, tipo "Acqua System PN 20" pesado, o similar equivalente</t>
  </si>
  <si>
    <t>23.01.01</t>
  </si>
  <si>
    <t>23.01.02</t>
  </si>
  <si>
    <t>23.01.03</t>
  </si>
  <si>
    <t>23.01.04</t>
  </si>
  <si>
    <t>23.01.05</t>
  </si>
  <si>
    <t>23.01.06</t>
  </si>
  <si>
    <t>23.01.07</t>
  </si>
  <si>
    <t>23.01.08</t>
  </si>
  <si>
    <t>23.01.09</t>
  </si>
  <si>
    <t>23.01.20</t>
  </si>
  <si>
    <t>23.01.21</t>
  </si>
  <si>
    <t>DE BLOQUES DE HORMIGÓN COMPRIMIDOS</t>
  </si>
  <si>
    <t>04.04</t>
  </si>
  <si>
    <t>MAMPOSTERÍA MIXTA</t>
  </si>
  <si>
    <t>HIDRÓFUGA HORIZONTAL</t>
  </si>
  <si>
    <t>06.02</t>
  </si>
  <si>
    <t>HIDRÓFUGA VERTICAL</t>
  </si>
  <si>
    <t>06.03</t>
  </si>
  <si>
    <t>Casilla para Obrador. Estructura de madera y cerramientos de chapa galvanizada, usada</t>
  </si>
  <si>
    <t>24.03.02</t>
  </si>
  <si>
    <t>24.03.03</t>
  </si>
  <si>
    <t>24.03.04</t>
  </si>
  <si>
    <t>24.03.05</t>
  </si>
  <si>
    <t>24.03.06</t>
  </si>
  <si>
    <t>Calefón tiro natural 14 lt/min, "Longvie" o similar equivalente</t>
  </si>
  <si>
    <t>Termotanque de alta recuperación 160 litros</t>
  </si>
  <si>
    <t>24.04</t>
  </si>
  <si>
    <t>24.04.01</t>
  </si>
  <si>
    <t>Tablero exterior metálico para treinta y seis bocas, DIN estanco, 300x600x100. "Gabexel" o similar e quivalente</t>
  </si>
  <si>
    <t>Cerco olímpico, altura 2,40 m, malla 50x200x3, alambre tejido romboidal y postes de cemento</t>
  </si>
  <si>
    <t>05.01.03</t>
  </si>
  <si>
    <t>22.04.32</t>
  </si>
  <si>
    <t>Disyuntor diferencial bipolar 2x63 A 30 mA ID  sistema Multi 9, "Merlin Gerin" o similar equivalente</t>
  </si>
  <si>
    <t>Superficie semicubierta m²</t>
  </si>
  <si>
    <t>Superficie cubierta m²</t>
  </si>
  <si>
    <t>Cartel de Obra, 1,20x2,40 m, en chapa de hierro Nº 27 m, marco de Pino Elliotis 2"x4", bastidores de 1"x2", antióxido y dos manos de esmalte sintético, incluye gráfica simple, colocación e iluminación</t>
  </si>
  <si>
    <t>30.02.01</t>
  </si>
  <si>
    <t>30.03.02</t>
  </si>
  <si>
    <t>Alacena con hojas de cedro e interior revestido en melamina. Profundidad 0,30 m y alto de 0,60 m</t>
  </si>
  <si>
    <t>boca</t>
  </si>
  <si>
    <t>Llave de paso para uniones por termofusión ø 0,019 m</t>
  </si>
  <si>
    <t>Llave de paso para uniones por termofusión ø 0,032 m</t>
  </si>
  <si>
    <t>Llave de paso para uniones por termofusión ø 0,038 m</t>
  </si>
  <si>
    <t>Bajada de pluviales en caño de PVC ø 110 mm, espesor 3,2</t>
  </si>
  <si>
    <t>RUBRO</t>
  </si>
  <si>
    <t>DESIGNACION DE LAS OBRAS</t>
  </si>
  <si>
    <t>Cómputo</t>
  </si>
  <si>
    <t>Presupuesto</t>
  </si>
  <si>
    <t>Precio Unitario</t>
  </si>
  <si>
    <t>Precio Item</t>
  </si>
  <si>
    <t>Precio Rubro</t>
  </si>
  <si>
    <t>TRABAJOS PRELIMINARES</t>
  </si>
  <si>
    <t>CARPINTERÍA DE MADERA</t>
  </si>
  <si>
    <t>PORTONES</t>
  </si>
  <si>
    <t>CELOSÍAS Y POSTIGOS</t>
  </si>
  <si>
    <t>18.01</t>
  </si>
  <si>
    <t>18.02</t>
  </si>
  <si>
    <t>18.03</t>
  </si>
  <si>
    <t>18.04</t>
  </si>
  <si>
    <t>18.05</t>
  </si>
  <si>
    <t>19.01</t>
  </si>
  <si>
    <t>19.02</t>
  </si>
  <si>
    <t>19.03</t>
  </si>
  <si>
    <t>19.04</t>
  </si>
  <si>
    <t>19.05</t>
  </si>
  <si>
    <t>20.01</t>
  </si>
  <si>
    <t>20.02</t>
  </si>
  <si>
    <t>20.03</t>
  </si>
  <si>
    <t>20.04</t>
  </si>
  <si>
    <t>20.05</t>
  </si>
  <si>
    <t>CARPINTERÍAS COMBINADAS</t>
  </si>
  <si>
    <t>21.01</t>
  </si>
  <si>
    <t>21.02</t>
  </si>
  <si>
    <t>21.04</t>
  </si>
  <si>
    <t>21.05</t>
  </si>
  <si>
    <t>INSTALACIÓN ELÉCTRICA</t>
  </si>
  <si>
    <t>CIRCUITOS DE ALUMBRADO</t>
  </si>
  <si>
    <t>01.01</t>
  </si>
  <si>
    <t>Cañerías y accesorios de hierro negro con protección epoxi ø 0,063 m</t>
  </si>
  <si>
    <t>Cañerías y accesorios de hierro negro con protección epoxi ø 0,076 m</t>
  </si>
  <si>
    <t>Cañerías y accesorios de hierro negro con protección epoxi ø 0,102 m</t>
  </si>
  <si>
    <t>Demolición manual de mampostería de ladrillos huecos, espesor 0,20 m incluso retiro de material de demolición</t>
  </si>
  <si>
    <t>Revoque exterior completo, comprende azotada impermeable (1:3), grueso (¼:1:3) y fino (¼:1:3)</t>
  </si>
  <si>
    <t>Demolición de pared de ladrillos comunes, revocada de ambas caras, espesor 0,15 m. Incluso retiro de material de demolición</t>
  </si>
  <si>
    <t>DE LADRILLOS CERÁMICOS HUECOS</t>
  </si>
  <si>
    <t>01.01.02</t>
  </si>
  <si>
    <t>01.01.03</t>
  </si>
  <si>
    <t>01.01.04</t>
  </si>
  <si>
    <t>01.01.05</t>
  </si>
  <si>
    <t>01.01.06</t>
  </si>
  <si>
    <t>01.01.07</t>
  </si>
  <si>
    <t>01.01.08</t>
  </si>
  <si>
    <t>01.01.09</t>
  </si>
  <si>
    <t>01.01.10</t>
  </si>
  <si>
    <t>01.01.11</t>
  </si>
  <si>
    <t>01.01.12</t>
  </si>
  <si>
    <t>01.01.13</t>
  </si>
  <si>
    <t>01.01.14</t>
  </si>
  <si>
    <t>01.01.15</t>
  </si>
  <si>
    <t>01.01.16</t>
  </si>
  <si>
    <t>01.01.17</t>
  </si>
  <si>
    <t>01.01.18</t>
  </si>
  <si>
    <t>01.01.19</t>
  </si>
  <si>
    <t>01.01.20</t>
  </si>
  <si>
    <t>01.01.21</t>
  </si>
  <si>
    <t>01.01.22</t>
  </si>
  <si>
    <t>01.01.23</t>
  </si>
  <si>
    <t>01.01.24</t>
  </si>
  <si>
    <t>01.01.25</t>
  </si>
  <si>
    <t>01.01.26</t>
  </si>
  <si>
    <t>01.01.27</t>
  </si>
  <si>
    <t>01.01.28</t>
  </si>
  <si>
    <t>01.01.29</t>
  </si>
  <si>
    <t>01.01.30</t>
  </si>
  <si>
    <t>01.01.31</t>
  </si>
  <si>
    <t>01.01.32</t>
  </si>
  <si>
    <t>01.01.33</t>
  </si>
  <si>
    <t>01.01.34</t>
  </si>
  <si>
    <t>01.01.35</t>
  </si>
  <si>
    <t>VIDRIOS</t>
  </si>
  <si>
    <t>CARPINTERÍAS METÁLICAS Y HERRERÍA</t>
  </si>
  <si>
    <t>Demolición de azotea no transitable construida sobre losa, incluso demolición de encuentros y juntas de dilatación. Incluso retiro de material de demolición</t>
  </si>
  <si>
    <t>Piso de mosaico granítico, base gris 30x30/25x25 cm. Mortero ¼:1:3</t>
  </si>
  <si>
    <t>Piso de mosaico calcáreo para vereda, base gris, 20x20 cm. Mortero ¼:1:3</t>
  </si>
  <si>
    <t>CONTRUCCIONES EN SECO</t>
  </si>
  <si>
    <t>TABIQUES</t>
  </si>
  <si>
    <t>18.05.02</t>
  </si>
  <si>
    <t>30.01.02</t>
  </si>
  <si>
    <t xml:space="preserve">ESTRUCTURAS </t>
  </si>
  <si>
    <t>Mampostería de submuración de ladrillón grande 33x18x7 cm (Junta rasada) con mortero de asiento ½:1:4 (0,048 m³/m²)</t>
  </si>
  <si>
    <t>Revestimiento de placa de roca de yeso de 12,5 mm de espesor, sobre solera de 70 mm y montante de 69 mm</t>
  </si>
  <si>
    <t>13.03.02</t>
  </si>
  <si>
    <t>13.04.01</t>
  </si>
  <si>
    <t>13.04.02</t>
  </si>
  <si>
    <t>31.01</t>
  </si>
  <si>
    <t>31.01.03</t>
  </si>
  <si>
    <t>31.02.13</t>
  </si>
  <si>
    <t>Demolición manual de mampostería de ladrillos huecos, espesor 0,10 m incluso retiro de material de demolición</t>
  </si>
  <si>
    <t>Cañerías y accesorios de hierro negro con protección epoxi ø 0,051 m</t>
  </si>
  <si>
    <t>ml</t>
  </si>
  <si>
    <t>03.01</t>
  </si>
  <si>
    <t>03.02</t>
  </si>
  <si>
    <t>04.01</t>
  </si>
  <si>
    <t>04.02</t>
  </si>
  <si>
    <t>01.02</t>
  </si>
  <si>
    <t>01.03</t>
  </si>
  <si>
    <t>Demolición de cámara de inspección de ladrillo, tamaño medio 60x60x100 cm. Incluso retiro de material de demolición</t>
  </si>
  <si>
    <t>04</t>
  </si>
  <si>
    <t>32</t>
  </si>
  <si>
    <t>32.01</t>
  </si>
  <si>
    <t>31</t>
  </si>
  <si>
    <t>MARMOLERÍA</t>
  </si>
  <si>
    <t>31.02</t>
  </si>
  <si>
    <t>23.03.01</t>
  </si>
  <si>
    <t>23.03.02</t>
  </si>
  <si>
    <t>23.03.10</t>
  </si>
  <si>
    <t>Equipo presurizador formado por dos bomba "Rowapress 200" alto caudal, o similar equivalente, 2,00 kg/cm³, válvulas de retención, llaves esféricas de 1½" y vaso de expansión</t>
  </si>
  <si>
    <t>23.06</t>
  </si>
  <si>
    <t>INSTALACIONES ESPECIALES</t>
  </si>
  <si>
    <t>28.04</t>
  </si>
  <si>
    <t>28.03</t>
  </si>
  <si>
    <t>CAÑERÍAS Y ACCESORIOS</t>
  </si>
  <si>
    <t>EXTINGUIDORES</t>
  </si>
  <si>
    <t>Matafuego a base de polvo químico, ABC 5 Kg, provisión y montaje</t>
  </si>
  <si>
    <t>28.02</t>
  </si>
  <si>
    <t>NICHOS PARA HIDRANTES Y ACCESORIOS</t>
  </si>
  <si>
    <t>Desmontado de inodoro con depósito a mochila y desagües</t>
  </si>
  <si>
    <t>Desmontado de inodoro con depósito exterior alto y desagües</t>
  </si>
  <si>
    <t>Desmontado de lavatorio con pie, incluso grifería y desagües</t>
  </si>
  <si>
    <t>Desmontado de mingitorio, incluso depósito automático o grifería y desagües</t>
  </si>
  <si>
    <t>Demolición de hormigón armado en estructuras, incluso apuntalamientos, arriostramientos, cortes, anulación de apoyos, retiro de material de demolición y limpieza.</t>
  </si>
  <si>
    <t>06</t>
  </si>
  <si>
    <t>CUBIERTAS</t>
  </si>
  <si>
    <t>Cañerías y accesorios de hierro negro con protección epoxi ø 0,032 m</t>
  </si>
  <si>
    <t>CARPINTERÍA METÁLICA Y HERRERÍA</t>
  </si>
  <si>
    <t>CARPINTERÍAS DE PVC</t>
  </si>
  <si>
    <t>22.05</t>
  </si>
  <si>
    <t>22.06</t>
  </si>
  <si>
    <t>22.07</t>
  </si>
  <si>
    <t>22.08</t>
  </si>
  <si>
    <t>23.04</t>
  </si>
  <si>
    <t>25.01</t>
  </si>
  <si>
    <t>Barral antipánico</t>
  </si>
  <si>
    <t>Depósito de materiales, estructura de madera, cubierta y paredes de chapa ondulada usada</t>
  </si>
  <si>
    <t>CONTRAPISOS</t>
  </si>
  <si>
    <t>Disyuntor diferencial bipolar 2x40 A 30 mA ID  sistema Multi 9, "Merlin Gerin" o similar equivalente</t>
  </si>
  <si>
    <t>Piso flotante alto tránsito, tablero de fibra de alta densidad recubierto con una lámina de melamina. 1200x192x7 mm</t>
  </si>
  <si>
    <t>06.05</t>
  </si>
  <si>
    <t>Cielorraso de placa de roca de yeso con junta tomada, estructura formada por montantes y soleras de 70 mm de chapa galvanizada Nº 24 y una placa de 12 mm de espesor, incluso junta tomada con masilla y cinta</t>
  </si>
  <si>
    <t>28.03.02</t>
  </si>
  <si>
    <t>Matafuego a base de polvo químico, BC 3,5 Kg, provisión y montaje</t>
  </si>
  <si>
    <t>Apertura de vanos en mampostería de ladrillos comunes, espesor 0,15 m. Incluso retiro de matderial de demolición y limpieza</t>
  </si>
  <si>
    <t>Apertura de vanos en mampostería de ladrillos cerámicos huecos, espesor 0,15 m. Incluso retiro de matderial de demolición y limpieza</t>
  </si>
  <si>
    <t>Revestimiento acústico de tablas de cedro 1"x2" cepillada, estructura de chapa galvanizada Nº 24; montantes de 69 mm cada 48 cm; solera inferior y superior de 70 mm. Incluso manto de tela vinílica aislante color negro y aislación de lana de vidrio de 50 mm con doble papel Kraft</t>
  </si>
  <si>
    <t>08.01.01</t>
  </si>
  <si>
    <t>08.01.02</t>
  </si>
  <si>
    <t>14.06.01</t>
  </si>
  <si>
    <t>14.06</t>
  </si>
  <si>
    <t>SEGURIDAD e HIGIENE</t>
  </si>
  <si>
    <t>Seguridad e Higiene</t>
  </si>
  <si>
    <t>Colocación de sirena interior</t>
  </si>
  <si>
    <t>Desmotado con medios manuales, de cubierta completa, de chapa de aluminio, hierro galvanizado, fibrocemento o de materiales sintéticos, incluso desmontado estructura portante, de limahoyas, cumbreras, canalones y encuentro con paramentos.</t>
  </si>
  <si>
    <t>Transformador de intensidad 220A a 12 V 200 W con tapas para pileta. "Cosmos" o similar equivalente</t>
  </si>
  <si>
    <t>Gabinete modular de chapa DWG Nº 16 de 600x450x225 mm, "Gen Rod" o similar equivalente</t>
  </si>
  <si>
    <t>28.02.02</t>
  </si>
  <si>
    <t>19.05.01</t>
  </si>
  <si>
    <t>19.05.02</t>
  </si>
  <si>
    <t>REVESTIMIENTOS ANTIDESLIZANTES</t>
  </si>
  <si>
    <t>15.05</t>
  </si>
  <si>
    <t>06.04.01</t>
  </si>
  <si>
    <t>TERMOACÚSTICAS PARA SOLADOS</t>
  </si>
  <si>
    <t>06.04</t>
  </si>
  <si>
    <t>TERMOACÚSTICAS PARA PAREDES</t>
  </si>
  <si>
    <t>Inodoro pedestal para niños, "Ferrum" línea Baby modelo ICH o similar equivalente. Incluso tapa y asiento de madera</t>
  </si>
  <si>
    <t>Transformador de intensidad 400A 10 VA vent 8x40 resina Cla 1 CL-1/V "Nollmann" o similar equivalente</t>
  </si>
  <si>
    <t>Cañerías y accesorios de hierro negro con protección epoxi ø 0,019 m</t>
  </si>
  <si>
    <t>Cañerías y accesorios de hierro negro con protección epoxi ø 0,025 m</t>
  </si>
  <si>
    <t>Tabique simple de placa de roca de yeso, espesor 12,5 mm, estructura de chapa galvanizada Nº 24; montantes de 69 mm cada 48 cm; solera inferior y superior de 70 mm, una placa de 12,5 mm, junta tomada con cinta y masilla. Incluso aislación de lana de vidrio de 50 mm con doble papel Kraft</t>
  </si>
  <si>
    <t>METÁLICAS</t>
  </si>
  <si>
    <t>05.01.02</t>
  </si>
  <si>
    <t>05.02</t>
  </si>
  <si>
    <t>06.01</t>
  </si>
  <si>
    <t>07.01</t>
  </si>
  <si>
    <t>08.01</t>
  </si>
  <si>
    <t>Demolición manual de mampostería de ladrillos huecos, espesor 0,15 m incluso retiro de material de demolición</t>
  </si>
  <si>
    <t>29.01</t>
  </si>
  <si>
    <t>Depósito de inodoro de embutir de PVC extrachato, "Ideal" o similar equivalente</t>
  </si>
  <si>
    <t>Depósito de inodoro exterior, tipo mochila, "Ferrum" línea Florencia/Quequén o similar equivalente</t>
  </si>
  <si>
    <t>Desmontado de cañerías de alimentación de agua</t>
  </si>
  <si>
    <t>Limatesa de chapa de hierro galvanizado Nº 25, desarrollo mínimo 40 cm</t>
  </si>
  <si>
    <t>Desmontado de zócalo de baldosas cerámicas, incluso mortero de fijación, limpieza y retiro de material de demolición</t>
  </si>
  <si>
    <t>Desmontado de cielorraso de madera, clavado sobre alfajías</t>
  </si>
  <si>
    <t>Picado de paramentos revestidos con azulejo o revestimiento cerámico, incluso retiro de material de demolición</t>
  </si>
  <si>
    <t>Columnas. Hormigón elaborado H-21, acero ADN 420 cuantía media 95 kg/m³ (Incluso tensores de vigas)</t>
  </si>
  <si>
    <t>05.01</t>
  </si>
  <si>
    <t>Picado de cielorraso aplicados a la cal. Incluso retiro de material de demolición y limpieza</t>
  </si>
  <si>
    <t>Demolición de edificio de mampostería de ladrillos cerámicos huecos, cubierta de chapas de fibrocemento, incluso desmontado de instalaciones existentes, carpinterías, solados y revestimientos. Incluye acopio de material reutilizable y retiro de material descartable</t>
  </si>
  <si>
    <t>15.08.01</t>
  </si>
  <si>
    <t>15.08</t>
  </si>
  <si>
    <t>Pileta de acero inoxidable simple 600x370x200 mm, "Encas E-60 A" de Johonson o similar equivalente</t>
  </si>
  <si>
    <t>03</t>
  </si>
  <si>
    <t>05.02.02</t>
  </si>
  <si>
    <t>05.02.03</t>
  </si>
  <si>
    <t>07.01.01</t>
  </si>
  <si>
    <t>07.01.02</t>
  </si>
  <si>
    <t>07.01.03</t>
  </si>
  <si>
    <t>07.02.01</t>
  </si>
  <si>
    <t>CARPETAS</t>
  </si>
  <si>
    <t>Cañerías y accesorios de hierro negro con protección epoxi ø 0,013 m</t>
  </si>
  <si>
    <t>PUERTAS</t>
  </si>
  <si>
    <t>Incidencia porcentual</t>
  </si>
  <si>
    <t>05</t>
  </si>
  <si>
    <t>01.01.36</t>
  </si>
  <si>
    <t>01.01.37</t>
  </si>
  <si>
    <t>01.01.38</t>
  </si>
  <si>
    <t>Desmontado de barandas de escalera</t>
  </si>
  <si>
    <t>Gabinete modular de chapa DWG Nº 16 de 900x750x225 mm, "Gen Rod" o similar equivalente</t>
  </si>
  <si>
    <t>Interruptor termomagnético tetrapolar 4x80 A INS80, "Telemecanique" o similar equivalente</t>
  </si>
  <si>
    <t>Gabinete modular de chapa DWG Nº 16 de 1200x750x225 mm, "Gen Rod" o similar equivalente</t>
  </si>
  <si>
    <t>Disyutor diferencial tetrapolar 4x40 A, 30 mA tipo ID Si "Merlin Gerin" o similar equivalente</t>
  </si>
  <si>
    <t>22.04.33</t>
  </si>
  <si>
    <t>Interruptor termomagnético tetrapolar 4x32 A 6 kA "C" C60N, "Merlin Gerin" o similar equivalente</t>
  </si>
  <si>
    <t>22.04.21</t>
  </si>
  <si>
    <t>Disyuntor diferencial bipolar 2x25 A 30 mA ID  sistema Multi 9, "Merlin Gerin" o similar equivalente</t>
  </si>
  <si>
    <t>22.04.30</t>
  </si>
  <si>
    <t>22.04.31</t>
  </si>
  <si>
    <t>DEMOLICIONES</t>
  </si>
  <si>
    <t>16.01</t>
  </si>
  <si>
    <t>16.02</t>
  </si>
  <si>
    <t>16.03</t>
  </si>
  <si>
    <t>16.04</t>
  </si>
  <si>
    <t>BARANDAS, BALCONES, PASAMANOS, CUPERTINAS</t>
  </si>
  <si>
    <t>MADERA</t>
  </si>
  <si>
    <t>HORMIGÓN</t>
  </si>
  <si>
    <t>17.01</t>
  </si>
  <si>
    <t>17.03</t>
  </si>
  <si>
    <t>17.04</t>
  </si>
  <si>
    <t>17.05</t>
  </si>
  <si>
    <t>CIELORRASOS</t>
  </si>
  <si>
    <t>Cañerías y accesorios de hierro negro con protección epoxi ø 0,038 m</t>
  </si>
  <si>
    <t>ASCENSORES</t>
  </si>
  <si>
    <t>Interruptor termomagnético bipolar 2x50 A, "Merlin Gerin" o similar equivalente</t>
  </si>
  <si>
    <t>Desmontado de radiador de calefacción, incluso parte proporcional de aprovechamientos</t>
  </si>
  <si>
    <t>Desmontado de cañerías de calefacción, incluso parte proporcional de aprovechamientos</t>
  </si>
  <si>
    <t>Llave esférica bronce ø 0,150 m</t>
  </si>
  <si>
    <t>22.04.36</t>
  </si>
  <si>
    <t>Disyutor diferencial tetrapolar 4x63 A, 30 mA tipo ID Si "Merlin Gerin" o similar equivalente</t>
  </si>
  <si>
    <t>Válvula para inodoro, "FV" 368.01 con tapa, o similar equivalente</t>
  </si>
  <si>
    <t>CIELORRASOS INDEPENDIENTES</t>
  </si>
  <si>
    <t>09.01</t>
  </si>
  <si>
    <t>09.02</t>
  </si>
  <si>
    <t>10.01</t>
  </si>
  <si>
    <t>10.02</t>
  </si>
  <si>
    <t>Varilla guardacanto tipo "A-Trim" aluminio de 9 mm cromada largo 2,44 m, o similar equivalente</t>
  </si>
  <si>
    <t>Revoque interior completo, grueso y fino a la cal terminado a fieltro. 20 litros de mortero ¼:1:4 y 5 litros de mortero 1:2</t>
  </si>
  <si>
    <t>m²</t>
  </si>
  <si>
    <t>OBRAS VARIAS</t>
  </si>
  <si>
    <t>PINTURA</t>
  </si>
  <si>
    <t>SÓLIAS</t>
  </si>
  <si>
    <t>15.06</t>
  </si>
  <si>
    <t>UMBRALES</t>
  </si>
  <si>
    <t>15.07</t>
  </si>
  <si>
    <t>ANTEPECHOS</t>
  </si>
  <si>
    <t>15.03.01</t>
  </si>
  <si>
    <t>15.03.02</t>
  </si>
  <si>
    <t>17.01.01</t>
  </si>
  <si>
    <t>17.01.02</t>
  </si>
  <si>
    <t>Pasmano formado por tubo estructural de acero de 2" e: 1,25 mm, y barras de fijación de hierro liso redondo ø 10 mm</t>
  </si>
  <si>
    <t>Cant.</t>
  </si>
  <si>
    <t>Unid.</t>
  </si>
  <si>
    <t>Aislación de lana de vidrio en rollo, espesor 50 mm con doble papel Kraft, tipo "Fieltro FL" de Acustiver o similar equivalente, incluso soporte de alambre galvanizado Nº 12 formando entramado de 25x25 cm</t>
  </si>
  <si>
    <t>Piso lajas de hormigón comprimido, 40x40 cm. Mortero ½:1:3</t>
  </si>
  <si>
    <t>Excavación para pilotes diám 0,60 m. Profundidad 6,50 m</t>
  </si>
  <si>
    <t>Calefactor 2000 kcal/h, tiro balanceado, "Longive" S21 o similar equivalente</t>
  </si>
  <si>
    <t>Calefactor 5000 kcal/h, tiro balanceado, "Longvie" S21 o similar equivalente</t>
  </si>
  <si>
    <t xml:space="preserve">Instalación de boca para sensores </t>
  </si>
  <si>
    <t>Disyuntor diferencial bipolar 2x80 A 30 mA ID  sistema Multi 9, "Merlin Gerin" o similar equivalente</t>
  </si>
  <si>
    <t>Pilotines diámetro 0,25/0,30 m. Hormigón elaborado H-21, acero ADN 420 cuantía media 60 kg/m³</t>
  </si>
  <si>
    <t>Pilotes preperforados diámetro 0,40 a 0,60m. Hormigón elaborado H-21, acero ADN 420, cuantía media 90 kg/m³</t>
  </si>
  <si>
    <t>Disyutor diferencial tetrapolar 4x125 A, 30 mA tipo ID Si "Merlin Gerin" o similar equivalente</t>
  </si>
  <si>
    <t>Disyutor diferencial tetrapolar 4x200 A, 30 mA tipo ID Si "Merlin Gerin" o similar equivalente</t>
  </si>
  <si>
    <t>Cámara desengrasadora, capacidad 160 litros</t>
  </si>
  <si>
    <t>28.03.03</t>
  </si>
  <si>
    <t>Matafuego a base de polvo químico, K  2,5 Kg, provisión y montaje</t>
  </si>
  <si>
    <t xml:space="preserve">Platea de fundación. Hormigón elaborado H-21, acero ADN 420, cuantía media 70 kg/m³ </t>
  </si>
  <si>
    <t>Relleno y compactación con aporte de suelo seleccionado Compactación mecánica en capas de 0,15 m máximo, incluso riego y terminación con vibrador</t>
  </si>
  <si>
    <t>Excavación para tendido de cable subterráneo reglamentario, no menor de 0,70 m de profundidad.</t>
  </si>
  <si>
    <t>Tendido de cable subterráneo de 3x120 + 70 mm²</t>
  </si>
  <si>
    <t>Tendido de cable subterráneo de 3x70 + 35 mm²</t>
  </si>
  <si>
    <t>Tendido de cable subterráneo de 3x35 + 16 mm²</t>
  </si>
  <si>
    <t>Tendido de cable subterráneo de 2x16 mm²</t>
  </si>
  <si>
    <t>Anclajes químicos 7/8"x10" con varilla roscada "Hilti" o similar equivalente</t>
  </si>
  <si>
    <t>Viga reticulada plana, cordón superior, inferior, parantes, dos perfiles "L" de alas iguales 2"x¼"  y diagonales un perfil "L" de alas iguales2"x¼", incluso cartelas de chapa lisa de hierro de 6 mm de espesor</t>
  </si>
  <si>
    <t>Artefacto de iluminacion  "Top III  ET.025"  Lucciola o similar equivalente</t>
  </si>
  <si>
    <t xml:space="preserve">Desmontado de cubierta de membrana, carpeta de mortero de cemento incluso contrapisos </t>
  </si>
  <si>
    <t>Techado con membrana geotéxtil transitale, totalmente pegada sobre la superficie</t>
  </si>
  <si>
    <t>Recableado de boca de iluminación existente. Comprende Cables, modulos de punto y accesorios, todo en primera marca y calidad, incluso extraccion de cableado existente</t>
  </si>
  <si>
    <t>22.02.03</t>
  </si>
  <si>
    <t>22.02.04</t>
  </si>
  <si>
    <t>Recableado de boca de tomacorriente, para usos Especiales, existente. Comprende Cables, modulos de punto y accesorios, todo en primera marca y calidad, incluso extraccion de cableado existente</t>
  </si>
  <si>
    <t>Puesta en valor y reacondicionamiento de carpinterias metalicas existente según planos y memoria, comprende ajustes menores, lubricación de herrajes, reemplazo de paños vidriados rotos y provisión de piezas faltantes o deterioradas, se toma como parametro un deterioro de la carpinteria no mayor al 25% de la totalidad de la misma</t>
  </si>
  <si>
    <t xml:space="preserve">Hidrolavado de fachadas a baja/media presión </t>
  </si>
  <si>
    <t>Pintura impermeable sobre cubiertas, tipo Fibrada,  comprende cuatro manos cruzadas (1 kg mínimo por m²)</t>
  </si>
  <si>
    <t xml:space="preserve">Piso de baldosa vinílica para alto tránsito "indelval" </t>
  </si>
  <si>
    <t>Llave esférica bronce ø 0,075 m</t>
  </si>
  <si>
    <t>Llave esférica ø 0,025 m</t>
  </si>
  <si>
    <t>Llave esférica ø 0,038 m</t>
  </si>
  <si>
    <t>Levantado de piso de goma, incluso parte proporcional de zócalos</t>
  </si>
  <si>
    <t>Picado de revoques bajo revestimiento</t>
  </si>
  <si>
    <t>Bandeja perforada 200x50x3000 mm</t>
  </si>
  <si>
    <t>Piso de goma lisa en rollo "Indelval" tipo geo plus</t>
  </si>
  <si>
    <t>Platea de fundación. Hormigón elaborado H-21, acero ADN 420 cuantía media 130 kg/m³</t>
  </si>
  <si>
    <t xml:space="preserve">Barral antipánico doble completo </t>
  </si>
  <si>
    <t>Piso para detección táctil 30x30</t>
  </si>
  <si>
    <t>22.11.03</t>
  </si>
  <si>
    <t>22.11.04</t>
  </si>
  <si>
    <t>22.11.05</t>
  </si>
  <si>
    <t>22.11.06</t>
  </si>
  <si>
    <t>22.11.07</t>
  </si>
  <si>
    <t>22.11.08</t>
  </si>
  <si>
    <t>22.11.09</t>
  </si>
  <si>
    <t>22.11.10</t>
  </si>
  <si>
    <t>22.11.11</t>
  </si>
  <si>
    <t>Retiro de mesadas de granito completa y divisorios de boxes de mármol y acopio de los mismos para su posterior reutilización</t>
  </si>
  <si>
    <t>Levantado de piso de mosaicos, incluso mortero de asiento. Incluso retiro de material de demolición y limpieza</t>
  </si>
  <si>
    <t>15.05.01</t>
  </si>
  <si>
    <t>Sólias de granito negro</t>
  </si>
  <si>
    <t>Baranda formada por tubo de acero inoxidable ø 2", e: 1,5 mm, parante de planchuela 1½", espesor 3/16", tubo estructural 1" y platinas de chapa de 9 mm. Incluso elementos de fijación</t>
  </si>
  <si>
    <t>Cartel tipo Led  "Salida", Gammasonic o similar equivalente</t>
  </si>
  <si>
    <t>Bandeja perforada 150x50x3000 mm</t>
  </si>
  <si>
    <t>26.02.04</t>
  </si>
  <si>
    <t>Split frío-calor modelo Waira 5500 kcal/h de Surrey o similar equivalente</t>
  </si>
  <si>
    <t>26.02.07</t>
  </si>
  <si>
    <t>Jabalina de cobre ¾"x3,00 m, incluso cable de 16 mm², morceto y conexiones</t>
  </si>
  <si>
    <t>Cielorraso yeso suspendido (luz h/6mts),comprende azotado de concreto, grueso y fino a la caI incluso estructura de soporte madera y metal desplegado</t>
  </si>
  <si>
    <r>
      <rPr>
        <b/>
        <sz val="9"/>
        <rFont val="Arial"/>
        <family val="2"/>
      </rPr>
      <t>C 01 - 4,80x2,90 m.</t>
    </r>
    <r>
      <rPr>
        <sz val="9"/>
        <rFont val="Arial"/>
        <family val="2"/>
      </rPr>
      <t xml:space="preserve"> Recolocación de carpintería de aluminio existente</t>
    </r>
  </si>
  <si>
    <t>Plantación de árboles tipo "Árbol de Judea"</t>
  </si>
  <si>
    <t>Farola cuerpo de aluminio y difusor de policarbonato opal, lámpara D 26 w H 0,70 m</t>
  </si>
  <si>
    <t>26.03.01</t>
  </si>
  <si>
    <t>Reubicación de split existente</t>
  </si>
  <si>
    <t>Cielorraso de placa de roca de yeso con junta tomada, estructura formada por montantes y soleras de 70 mm de chapa galvanizada Nº 24 y una placa verde de 12 mm de espesor, incluso junta tomada con masilla y cinta</t>
  </si>
  <si>
    <t xml:space="preserve">Cinta antidesizante </t>
  </si>
  <si>
    <t>Pasmano formado por tubo de acero inoxidable de 2" e: 1,25 mm, y barras de fijación de hierro liso redondo ø 10 mm</t>
  </si>
  <si>
    <t>Interruptor termomagnético tetrapolar 4x250 A, "Merlin Gerin" o similar equivalente</t>
  </si>
  <si>
    <t>Clorinador</t>
  </si>
  <si>
    <t>Interruptor termomagnético tetrapolar 4x1000 A 50 kA, "Merlin Gerin" o similar equivalente</t>
  </si>
  <si>
    <t>Tanque de reserva PVC tricapa. Capacidad 2500 litros</t>
  </si>
  <si>
    <t>16.05</t>
  </si>
  <si>
    <t>Split frío-calor modelo Waira 2300 kcal/h de Surrey o similar equivalente</t>
  </si>
  <si>
    <r>
      <rPr>
        <b/>
        <sz val="9"/>
        <rFont val="Arial"/>
        <family val="2"/>
      </rPr>
      <t>E 05-1,80x0,80 m</t>
    </r>
    <r>
      <rPr>
        <sz val="9"/>
        <rFont val="Arial"/>
        <family val="2"/>
      </rPr>
      <t xml:space="preserve"> - Mesa de trabajo con estructura de tubos cuadrados 40x40mm e: 2mm, incluso mesada gris mara con traforo y bacha de acero inoxidable 44x34x18 cm., según planos y memoria</t>
    </r>
  </si>
  <si>
    <t>Interruptor termomagnético bipolar 2x10 A 10 kA "C" C60N, "Merlin Gerin" o similar equivalente</t>
  </si>
  <si>
    <t>Interruptor termomagnético bipolar 2x16 A 10 kA "C" C60N, "Merlin Gerin" o similar equivalente</t>
  </si>
  <si>
    <t>Interruptor termomagnético bipolar 2x25 A 10 kA "C" C60N, "Merlin Gerin" o similar equivalente</t>
  </si>
  <si>
    <t>Interruptor termomagnético tetrapolar 4x160 A, "Merlin Gerin" o similar equivalente</t>
  </si>
  <si>
    <t>Interruptor termomagnético tetrapolar 4x400 A, "Merlin Gerin" o similar equivalente</t>
  </si>
  <si>
    <t>Conmutator voltimétrico trifasico (0 - 400V)</t>
  </si>
  <si>
    <t>Conmutator amperometrico trifasico (0 - 250A)</t>
  </si>
  <si>
    <t>Conmutator amperométrico trifasico (0 - 100A)</t>
  </si>
  <si>
    <t>Conmutator amperométrico  trifasico (0 - 400A)</t>
  </si>
  <si>
    <t>Ascensor electromecánico cuatro paradas (Planta baja y tres pisos) con doble acceso en cabina a 180°. Capacidad 600 kg, velocidad 37 m/min., medida de cabina con puertas aptas para discapacitados (1100x1300 mm) y puertas automáticas de 900x2000 mm en cabina y pisos</t>
  </si>
  <si>
    <t>Tanque de polipropileno bicapa, capacidad 3000 litros, "Rotopam" o similar equivalente, incluye flotante de alta presión ø ¾"</t>
  </si>
  <si>
    <t>Zócalo granítico, base gris 7,5x30 cm. Mortero 1:1:5</t>
  </si>
  <si>
    <t>Recableado de boca de tomacorriente, para usos generales, existente. Comprende Cables, módulos de punto y accesorios, todo en primera marca y calidad, incluso extraccion de cableado existente</t>
  </si>
  <si>
    <t>Bomba Sumergible 1,5 HP, apta para desgote de cisternas. Marca Motorarg, con tablero de comando y flotante, caudal 15.000 lt/hr a 2 m, o similar equivalente</t>
  </si>
  <si>
    <t>Mechero Bunsen</t>
  </si>
  <si>
    <t>Zócalo cerámico, ídem piso</t>
  </si>
  <si>
    <t>Baño Químico alquiler mensual por unidad, incluye flete instalacion, limpieza y mantenimiento semanal, valor del subcontrato</t>
  </si>
  <si>
    <t>Embudo horizontal para desagüe de losa,  4" y reja de 20x20 cm PVC</t>
  </si>
  <si>
    <t>Piso de cemento alisado. Comprende 20 litros de mortero 1:3, cinco litros de mortero 1:2 y acabado final con cemento puro terminado a la llana</t>
  </si>
  <si>
    <t>Contrapiso de cascote empastado sobre losa, espesor 5,5 cm, mortero ¼:1:3:6</t>
  </si>
  <si>
    <t>27.01.04</t>
  </si>
  <si>
    <t>Montacarga hidráulico tres paradas (Planta baja y dos pisos). Capacidad 1000 kg, velocidad 37 m/min., medida de pasadizo 1300x2100 con  puertas tipo guillotina</t>
  </si>
  <si>
    <t>Ascensor hidráulico tres paradas (Planta baja y dos pisos). Capacidad 450 kg, velocidad 37 m/min., medida de cabina con puertas aptas para discapacitados (1500x1700 mm) y puertas automáticas de 900x2000 mm en cabina y pisos</t>
  </si>
  <si>
    <t>27.02.01</t>
  </si>
  <si>
    <t>Mesada de mármol Gris Mara, espesor 2 cm, incluye frente de 0,10 m</t>
  </si>
  <si>
    <t>A-Colector de tanque de reserva de agua, incluye cañerías y accesorios de polipropileno para uniones por termofusión, llaves esféricas y válvulas de limpieza</t>
  </si>
  <si>
    <t>Instalación para gases especiales (Aire, Aire comprimido, Gas hidrógeno, Gas nitrógeno; Oxígeno, Gas Hélio, Gas argón, etc.). Bandeja portacaño, caño de acero inoxidable ½", caño de hierro negro ½", incluso descarga a tierra con cable de Cu de 16 mm²</t>
  </si>
  <si>
    <t>26.03.02</t>
  </si>
  <si>
    <r>
      <t>Receptáculo Extra Playos 90X90X4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FERRUM NS99QB o similar equivalente</t>
    </r>
  </si>
  <si>
    <t>Preinstalación de equipos, incluye cañerías y cajas</t>
  </si>
  <si>
    <t>Excavación para pilotines diám 0,20 m. Profundidad 2,00 m</t>
  </si>
  <si>
    <t>Piso de porcelanato 58x58 cm, incluso carpeta de cemento</t>
  </si>
  <si>
    <t>Zócalo porcellanato 8x30 cm, ídem piso</t>
  </si>
  <si>
    <t>Cielorraso de placa de roca de yeso con junta tomada, estructura formada por montantes y soleras de 70 mm de chapa galvanizada Nº 24 y una placa roja de 12 mm de espesor, incluso junta tomada con masilla y cinta</t>
  </si>
  <si>
    <t>Expediente:</t>
  </si>
  <si>
    <t>Demolición de contrapiso de cascote empastado. Espesor 0,08 m. Incluso retiro dematerial demolido</t>
  </si>
  <si>
    <t>Excavación manual de zanja para fundación e instalaciones, comprende cava, paleo al borde y relleno y compactación final (Incluye excavación de canal impermeable, excavación de canal de tierra compactada y excavación para caños de hormigón premoldeado)</t>
  </si>
  <si>
    <t>Demolición de contrapiso de hormigón de cascote. Espesor 0,12 m. Incluso retiro de material de demolición</t>
  </si>
  <si>
    <t xml:space="preserve"> </t>
  </si>
  <si>
    <t>Losas macisas. Hormigón para pavimento, acero ADN 420 cuantía media 90 kg/m³ (Pasos vehiculares)</t>
  </si>
  <si>
    <t>Conductal de PVC 200 mm esp: 3,2 mm</t>
  </si>
  <si>
    <t>Rebalse de chapa de hierro galvanizado de 10x15 cm, incluso obras complementarias</t>
  </si>
  <si>
    <t>Baranda formada por caño redondo      ø 2", e: 1,6 mm, parante de caño redondo  ø 2", caño redondo 1" y planchuela. Incluso elementos de fijación</t>
  </si>
  <si>
    <t>Cabriada metálica formada por perfiles ángulo de alas iguales de 4" y 2"</t>
  </si>
  <si>
    <t>Aislación acústica para paredes y cielorrasos, placas "Fonac class 1" o similar equivalente, ignífugas 1,22x0,61 m, espesor 35 mm</t>
  </si>
  <si>
    <t>Esmalte sintético para carpintería metálica y herrería, comprende acondicionamiento de la base, una mano de convertidor o antióxido, una mano de fijador al aguarrás y dos manos de terminación</t>
  </si>
  <si>
    <t>Nariz de escalón perfil L de alas iguales de 1".</t>
  </si>
  <si>
    <t>Zócalo rampante de cemento alisado. Primera capa 1:3; segunda capa 1:2 y terminación con cememto puro. Espesor promedio 3 cm.</t>
  </si>
  <si>
    <t>Huella y contrahuella de cemento alisado. Primera capa 1:3; segunda capa 1:2 y terminación con cememto puro. Espesor promedio 3 cm.</t>
  </si>
  <si>
    <t>Revestimiento de cerámico esmaltado 20x20 cm, blanco, colocación con adhesivo plástico a junta recta sellada con pastina al tono.</t>
  </si>
  <si>
    <t>Zócalo de madera dura 3"x½", sobre tacos de madera amurados.</t>
  </si>
  <si>
    <t>Piso ferrocementicio, espesor medio 12 cm de hormigón H-21, incluso malla electrosoldada de 15x15 cm, e incorporación de endurecedores no metálicos.</t>
  </si>
  <si>
    <r>
      <rPr>
        <b/>
        <sz val="9"/>
        <rFont val="Arial"/>
        <family val="2"/>
      </rPr>
      <t>H 02 - 0,60x5,1 m</t>
    </r>
    <r>
      <rPr>
        <sz val="9"/>
        <rFont val="Arial"/>
        <family val="2"/>
      </rPr>
      <t>. Escalera metálica corrediza, formada por tubos estructurales laterales 50x50 mm, y escalones de tubo estructural 40x40mm, incluso ruedas de nylon de 0,75mm.</t>
    </r>
  </si>
  <si>
    <t>Cañerías y accesorios de PVC calidad 3,2 ø 160 mm</t>
  </si>
  <si>
    <t>23.02.05</t>
  </si>
  <si>
    <t>23.02.06</t>
  </si>
  <si>
    <t>23.02.07</t>
  </si>
  <si>
    <t>Excavación manual para bases de columnas, comprende cava, paleo al borde, posterior relleno y compactación final</t>
  </si>
  <si>
    <t>Piso de hormigón estriado con alisado de bordes, incluso malla 15 x 15 cm Ø 4,2mm y hormigón tipo H17.</t>
  </si>
  <si>
    <t>Split frío-calor modelo Waira 3000 kcal/h de Surrey o similar equivalente</t>
  </si>
  <si>
    <t>Puente formado por perfiles UPN 20, anclajes de barras roscadas, bastidores y estructura de tubo 90x90x2,5. Incluso chapa semillada esp: 3,2 mm.</t>
  </si>
  <si>
    <t xml:space="preserve">Instalación de boca de audio </t>
  </si>
  <si>
    <r>
      <rPr>
        <b/>
        <sz val="9"/>
        <rFont val="Arial"/>
        <family val="2"/>
      </rPr>
      <t>PF 01 - 1,79 x 3,00 m</t>
    </r>
    <r>
      <rPr>
        <sz val="9"/>
        <rFont val="Arial"/>
        <family val="2"/>
      </rPr>
      <t>. Paño fijo de aluminio prepintado, incluye premarco, marco y cristal laminado de seguridad 3+3</t>
    </r>
  </si>
  <si>
    <r>
      <rPr>
        <b/>
        <sz val="9"/>
        <rFont val="Arial"/>
        <family val="2"/>
      </rPr>
      <t xml:space="preserve">TS 01 - 0,70 x 1,90 m. </t>
    </r>
    <r>
      <rPr>
        <sz val="9"/>
        <rFont val="Arial"/>
        <family val="2"/>
      </rPr>
      <t>Carpintería compuesta por una hoja de abrir con estructura interior de tubos cuadrados 40 x 40 mm, con una diagonal interior de refuerzo. Box integral de paredes y hoja practicable, estructura principal en tubo galvanizado 40x40 abulanado a paramento y apoyado en piso con terminal de goma. Marco de Ch plegada galvanizada N° 18. Inluso herrajes, tres bisagras a municion reforzada por hoja, con cerradura de baño libre - ocupado.</t>
    </r>
  </si>
  <si>
    <r>
      <rPr>
        <b/>
        <sz val="9"/>
        <rFont val="Arial"/>
        <family val="2"/>
      </rPr>
      <t>CH 01 - 2,78x2,70 m.</t>
    </r>
    <r>
      <rPr>
        <sz val="9"/>
        <rFont val="Arial"/>
        <family val="2"/>
      </rPr>
      <t xml:space="preserve"> Carpintería metálica de dos hojas batientes y paños fijos laterales y superiores, formada por marco de chapa DWG Nº 18 y hojas vidriadas de chapa de acero DWG Nº 18, incluso herrajes, barral antipánico de doble hoja y cristal laminado de seguridad 3+3</t>
    </r>
  </si>
  <si>
    <r>
      <t>C</t>
    </r>
    <r>
      <rPr>
        <b/>
        <sz val="9"/>
        <rFont val="Arial"/>
        <family val="2"/>
      </rPr>
      <t>A 01-2,90x1,70 m.</t>
    </r>
    <r>
      <rPr>
        <sz val="9"/>
        <rFont val="Arial"/>
        <family val="2"/>
      </rPr>
      <t xml:space="preserve"> Carpintería de aluminio prepintado, compuesta por paño fijo con vidrios repartidos, incluso premarco, marco y cristal laminado de seguridad 3+3</t>
    </r>
  </si>
  <si>
    <t>Pintura epoxi sobre paramentos interiores</t>
  </si>
  <si>
    <t>Tabique sanitario compuesto por paneles de chapa galvanizada nº 18 y estructura de tubos cuadrados 0,40 x 0,40 m.</t>
  </si>
  <si>
    <t>Aislación sobre losa existente, comprende dos manos cruzadas de pintura asfáltica, membrana geotextil y terminación con una capa de pintura geotrans</t>
  </si>
  <si>
    <t xml:space="preserve">Cubierta de chapa de hierro galvanizado Nº 25, ondulada, sobre perfil "C" galvanizado de 100x45x10mm, cada 75 cm, incluso aislacion tipo "isolant" aluminizado 10mm o similar sobre reticula de alambre galvanizado </t>
  </si>
  <si>
    <t>12.10.05</t>
  </si>
  <si>
    <t>13.05.01</t>
  </si>
  <si>
    <t>15.04.01</t>
  </si>
  <si>
    <t>17.02.01</t>
  </si>
  <si>
    <t>17.03.01</t>
  </si>
  <si>
    <t>17.04.01</t>
  </si>
  <si>
    <t>18.05.03</t>
  </si>
  <si>
    <t>18.05.05</t>
  </si>
  <si>
    <r>
      <rPr>
        <b/>
        <sz val="9"/>
        <rFont val="Arial"/>
        <family val="2"/>
      </rPr>
      <t>H01-2,22 x 0,63m</t>
    </r>
    <r>
      <rPr>
        <sz val="9"/>
        <rFont val="Arial"/>
        <family val="2"/>
      </rPr>
      <t>. Reja con marco de perfil L y planchuelas intermedias de 2"cada 0,15m.</t>
    </r>
  </si>
  <si>
    <t>19.05.05</t>
  </si>
  <si>
    <t>19.05.06</t>
  </si>
  <si>
    <t>19.05.07</t>
  </si>
  <si>
    <t>22.03.05</t>
  </si>
  <si>
    <t>22.03.06</t>
  </si>
  <si>
    <t>22.03.07</t>
  </si>
  <si>
    <t>22.03.08</t>
  </si>
  <si>
    <t>22.03.09</t>
  </si>
  <si>
    <t>22.04.18</t>
  </si>
  <si>
    <t>22.04.19</t>
  </si>
  <si>
    <t>22.04.22</t>
  </si>
  <si>
    <t>22.04.23</t>
  </si>
  <si>
    <t>22.04.24</t>
  </si>
  <si>
    <t>22.04.25</t>
  </si>
  <si>
    <t>22.04.26</t>
  </si>
  <si>
    <t>22.04.27</t>
  </si>
  <si>
    <t>22.04.28</t>
  </si>
  <si>
    <t>22.04.29</t>
  </si>
  <si>
    <t>22.07.02</t>
  </si>
  <si>
    <t>23.01.10</t>
  </si>
  <si>
    <t>23.01.11</t>
  </si>
  <si>
    <t>23.01.12</t>
  </si>
  <si>
    <t>23.01.13</t>
  </si>
  <si>
    <t>23.01.14</t>
  </si>
  <si>
    <t>23.01.15</t>
  </si>
  <si>
    <t>23.01.16</t>
  </si>
  <si>
    <t>23.01.17</t>
  </si>
  <si>
    <t>23.01.18</t>
  </si>
  <si>
    <t>23.01.19</t>
  </si>
  <si>
    <t>23.03.04</t>
  </si>
  <si>
    <t>23.03.05</t>
  </si>
  <si>
    <t>23.03.06</t>
  </si>
  <si>
    <t>23.03.07</t>
  </si>
  <si>
    <t>23.03.08</t>
  </si>
  <si>
    <t>23.03.09</t>
  </si>
  <si>
    <t>23.03.11</t>
  </si>
  <si>
    <t>23.03.12</t>
  </si>
  <si>
    <t>23.03.13</t>
  </si>
  <si>
    <t>23.03.14</t>
  </si>
  <si>
    <t>23.03.15</t>
  </si>
  <si>
    <t>23.03.16</t>
  </si>
  <si>
    <t>23.04.07</t>
  </si>
  <si>
    <t>23.04.08</t>
  </si>
  <si>
    <t>23.04.09</t>
  </si>
  <si>
    <t>23.04.10</t>
  </si>
  <si>
    <t>23.04.14</t>
  </si>
  <si>
    <t>23.04.15</t>
  </si>
  <si>
    <t>23.04.16</t>
  </si>
  <si>
    <t>23.04.17</t>
  </si>
  <si>
    <t>23.04.18</t>
  </si>
  <si>
    <t>23.04.19</t>
  </si>
  <si>
    <t>23.04.20</t>
  </si>
  <si>
    <t>23.07.04</t>
  </si>
  <si>
    <t>24.02.08</t>
  </si>
  <si>
    <t>24.03.07</t>
  </si>
  <si>
    <t>25.01.06</t>
  </si>
  <si>
    <t>25.01.07</t>
  </si>
  <si>
    <t>25.01.08</t>
  </si>
  <si>
    <t>25.01.09</t>
  </si>
  <si>
    <t>25.01.10</t>
  </si>
  <si>
    <t>26.01.07</t>
  </si>
  <si>
    <t>26.02.08</t>
  </si>
  <si>
    <t>29.01.04</t>
  </si>
  <si>
    <t>30.06.08</t>
  </si>
  <si>
    <t>30.06.09</t>
  </si>
  <si>
    <t>30.06.10</t>
  </si>
  <si>
    <t>31.02.09</t>
  </si>
  <si>
    <t xml:space="preserve">Capa aisladora horizontal doble, con mortero de cemento 1:3 con agregado de material hidrófugo (10%) en el agua de amasado, tipo cajón, espesor 2 cm </t>
  </si>
  <si>
    <t>Piso microcemento alisado Tipo Laxton color, según planos y memoria</t>
  </si>
  <si>
    <r>
      <rPr>
        <b/>
        <sz val="9"/>
        <rFont val="Arial"/>
        <family val="2"/>
      </rPr>
      <t>PO 01  - 5,20x2,40 m.</t>
    </r>
    <r>
      <rPr>
        <sz val="9"/>
        <rFont val="Arial"/>
        <family val="2"/>
      </rPr>
      <t xml:space="preserve"> Portón plegable de cuatro hojas, marco de chapa DWG Nº 18, hoja de chapa acanalada y bastidor de tubo estructural 40x60 mm,  rodamiento de acero templado, incluso tomaportón de cierre y paño fijo superior con cristal laminado 3+3</t>
    </r>
  </si>
  <si>
    <t>Cerco realizado con dados de hormigón, varilla hierro ø 12 mm y cinta bicolor</t>
  </si>
  <si>
    <t>02.05</t>
  </si>
  <si>
    <t>02.10</t>
  </si>
  <si>
    <t>03.01.05</t>
  </si>
  <si>
    <t>03.01.09</t>
  </si>
  <si>
    <t>03.01.10</t>
  </si>
  <si>
    <t>03.01.20</t>
  </si>
  <si>
    <t>03.02.01</t>
  </si>
  <si>
    <t>03.02.02</t>
  </si>
  <si>
    <t>03.02.03</t>
  </si>
  <si>
    <t>03.02.05</t>
  </si>
  <si>
    <t>03.02.07</t>
  </si>
  <si>
    <t>03.02.08</t>
  </si>
  <si>
    <t>03.03.01</t>
  </si>
  <si>
    <t>03.04.01</t>
  </si>
  <si>
    <t>04.01.01</t>
  </si>
  <si>
    <t>04.01.02</t>
  </si>
  <si>
    <t>04.02.02</t>
  </si>
  <si>
    <t>04.03.01</t>
  </si>
  <si>
    <t>04.04.01</t>
  </si>
  <si>
    <t>04.05.01</t>
  </si>
  <si>
    <t>06.01.01</t>
  </si>
  <si>
    <t>05.03.01</t>
  </si>
  <si>
    <t>06.04.02</t>
  </si>
  <si>
    <t>06.05.01</t>
  </si>
  <si>
    <t>07.02.02</t>
  </si>
  <si>
    <t>08.01.03</t>
  </si>
  <si>
    <t>08.01.04</t>
  </si>
  <si>
    <t>08.02.01</t>
  </si>
  <si>
    <t>Vigas normales. Hormigón elaborado H-21, acero ADN 420, cuantía media 130 kg/m³</t>
  </si>
  <si>
    <t>ENLUCIDO DE PAREDES, MORTEROS PROYECTABLES</t>
  </si>
  <si>
    <t>11.01.01</t>
  </si>
  <si>
    <t>11.02.01</t>
  </si>
  <si>
    <t>12.01.03</t>
  </si>
  <si>
    <t>12.01.04</t>
  </si>
  <si>
    <t>12.04.02</t>
  </si>
  <si>
    <t>12.05.01</t>
  </si>
  <si>
    <t>12.05.02</t>
  </si>
  <si>
    <t>12.10.03</t>
  </si>
  <si>
    <t>12.10.04</t>
  </si>
  <si>
    <t>12.10.06</t>
  </si>
  <si>
    <t>12.10.07</t>
  </si>
  <si>
    <t>13.03.01</t>
  </si>
  <si>
    <t>13.06.02</t>
  </si>
  <si>
    <t>14.04.01</t>
  </si>
  <si>
    <t>14.05.01</t>
  </si>
  <si>
    <t>15.06.01</t>
  </si>
  <si>
    <t>15.08.02</t>
  </si>
  <si>
    <t xml:space="preserve">DE PVC </t>
  </si>
  <si>
    <t>17.01.03</t>
  </si>
  <si>
    <t>17.01.04</t>
  </si>
  <si>
    <t>18.05.04</t>
  </si>
  <si>
    <t>19.01.01</t>
  </si>
  <si>
    <t>19.02.01</t>
  </si>
  <si>
    <t>19.02.02</t>
  </si>
  <si>
    <t>19.02.03</t>
  </si>
  <si>
    <t>19.03.01</t>
  </si>
  <si>
    <t>19.04.01</t>
  </si>
  <si>
    <t>19.05.03</t>
  </si>
  <si>
    <t>19.05.04</t>
  </si>
  <si>
    <t>21.05.01</t>
  </si>
  <si>
    <t>22.11.01</t>
  </si>
  <si>
    <t>Losas macisas. Hormigón elaborado H-21, acero ADN 420 cuantía media 50 kg/m³. Acabado de hormigón estriado, alisado en bordes</t>
  </si>
  <si>
    <t>03.01.21</t>
  </si>
  <si>
    <t>Cañerías y accesorios de polipropileno para uniones por termofusión ø 0,90 m, tipo "Acqua System PN 20" pesado, o similar equivalente</t>
  </si>
  <si>
    <t>Cañerías y accesorios de polipropileno para uniones por termofusión ø 0,110 m, tipo "Acqua System PN 20" pesado, o similar equivalente</t>
  </si>
  <si>
    <t>23.01.25</t>
  </si>
  <si>
    <t>FACULTAD DE CIENCIAS EXACTAS</t>
  </si>
  <si>
    <t>Obra: Adecuación Laboratorio Ex Pasteur</t>
  </si>
  <si>
    <t>Desmontado de entrepisos de madera</t>
  </si>
  <si>
    <t>19.05.08</t>
  </si>
  <si>
    <t>19.05.09</t>
  </si>
  <si>
    <t>31.02.10</t>
  </si>
  <si>
    <t>31.02.11</t>
  </si>
  <si>
    <t>Artefacto de iluminacion  "Bilamp X307"  Lucciola o similar equivalente</t>
  </si>
  <si>
    <t>Grifería para lavatorio pico móvil, "FV" Allegro 15 o similar equivalente</t>
  </si>
  <si>
    <t>Bacha Aº Iº tipo Johnson Acero E 44/18 o calidad similar, incluso descarga cromada y conexiones flexibles</t>
  </si>
  <si>
    <t>Mampostería de elevación con ladrillos comunes, 0,20 m de espesor, mortero de asiento ¼:1:3.</t>
  </si>
  <si>
    <t>Puesta en valor de mueble bajo mesada M1Ex</t>
  </si>
  <si>
    <t>Puesta en valor de mueble bajo mesada MC01</t>
  </si>
  <si>
    <t>Desmontado de instalación eléctrica, comprende la extracción de conductores, interruptores, circuitos, puntos de luz, toma corrientes, etc.,  Para posterior recableado</t>
  </si>
  <si>
    <t>Retiro de piso cerámico</t>
  </si>
  <si>
    <t>Desmontado de cañería de gas</t>
  </si>
  <si>
    <t>Tendido de cable subterráneo de 4x4 mm²</t>
  </si>
  <si>
    <t>Esmalte sintético para carpintería de madera, comprende acondicionamiento de la base, una mano de convertidor y dos manos de terminación</t>
  </si>
  <si>
    <r>
      <rPr>
        <b/>
        <sz val="9"/>
        <rFont val="Arial"/>
        <family val="2"/>
      </rPr>
      <t>P02 - 0,80x2,10 m</t>
    </r>
    <r>
      <rPr>
        <sz val="9"/>
        <rFont val="Arial"/>
        <family val="2"/>
      </rPr>
      <t>. Carpintería de madera existente a restaurar. Una hoja de abrir con ventana visora a lijar, masillar y pintar. Marco de madera a lijar, masillar y pintar. Herrajes a reparar y/o cambiar. Vidrio float 4mm a reponer en casos necesarios.</t>
    </r>
  </si>
  <si>
    <r>
      <rPr>
        <b/>
        <sz val="9"/>
        <rFont val="Arial"/>
        <family val="2"/>
      </rPr>
      <t xml:space="preserve">V03 - 1,80 x 1,00 </t>
    </r>
    <r>
      <rPr>
        <sz val="9"/>
        <rFont val="Arial"/>
        <family val="2"/>
      </rPr>
      <t>- Ventana metálica formada por marco de aluminio línea Módena o similar equivalente, premarco de aluminio y dos hojas corredizas. Vidrio laminado de seguridad Blisan 3+3. Incluso herrajes Standard tipo "Módena" o similar equivalente.</t>
    </r>
  </si>
  <si>
    <r>
      <rPr>
        <b/>
        <sz val="9"/>
        <rFont val="Arial"/>
        <family val="2"/>
      </rPr>
      <t xml:space="preserve">V04 - 1,80 x 1,00 </t>
    </r>
    <r>
      <rPr>
        <sz val="9"/>
        <rFont val="Arial"/>
        <family val="2"/>
      </rPr>
      <t>- Ventana metálica formada por marco de aluminio línea Módena o similar equivalente, premarco de aluminio y un paño fijo. Vidrio laminado de seguridad Blisan 3+3.</t>
    </r>
  </si>
  <si>
    <r>
      <rPr>
        <b/>
        <sz val="9"/>
        <rFont val="Arial"/>
        <family val="2"/>
      </rPr>
      <t>V01 - 1,80x2,80 m</t>
    </r>
    <r>
      <rPr>
        <sz val="9"/>
        <rFont val="Arial"/>
        <family val="2"/>
      </rPr>
      <t>. Carpintería metálica existente a restaurar. Dos hojas de abrir y una banderola a masillar y pintar. Marco a masillar y pintar. Herrajes a reparar y/o cambiar, fallebas y bisagras. Vidrio float 4mm a reponer en casos necesarios.</t>
    </r>
  </si>
  <si>
    <r>
      <rPr>
        <b/>
        <sz val="9"/>
        <rFont val="Arial"/>
        <family val="2"/>
      </rPr>
      <t>V02 - 1,25x2,80 m</t>
    </r>
    <r>
      <rPr>
        <sz val="9"/>
        <rFont val="Arial"/>
        <family val="2"/>
      </rPr>
      <t>. Carpintería metálica existente a restaurar. Dos hojas de abrir y una banderola a masillar y pintar. Marco a masillar y pintar. Herrajes a reparar y/o cambiar, fallebas y bisagras. Vidrio float 4mm a reponer en casos necesarios.</t>
    </r>
  </si>
  <si>
    <r>
      <rPr>
        <b/>
        <sz val="9"/>
        <rFont val="Arial"/>
        <family val="2"/>
      </rPr>
      <t>P01 - 1,60x2,25 m.-</t>
    </r>
    <r>
      <rPr>
        <sz val="9"/>
        <rFont val="Arial"/>
        <family val="2"/>
      </rPr>
      <t xml:space="preserve"> Puerta placa de una hoja de abrir con estructura bastidor de listones de madera armada tipo nido de abeja enchapada en cedro, con marco de chapa plegada N°16 y premarco de chapa. Dos ventanas visoras de 0,90mts x 0,30mts, laminado de seguridad Blisan 3+3. Incluso herrajes, 3 bisagras a munición reforzadas por hoja, barral antipánico interior y barral fijo exterior.</t>
    </r>
  </si>
  <si>
    <r>
      <rPr>
        <b/>
        <sz val="9"/>
        <rFont val="Arial"/>
        <family val="2"/>
      </rPr>
      <t xml:space="preserve">Ma01 - 2,44 x 0,99 m. - </t>
    </r>
    <r>
      <rPr>
        <sz val="9"/>
        <rFont val="Arial"/>
        <family val="2"/>
      </rPr>
      <t>Mesada de granito Gris Mara e: 2mm, en isla. Con una bacha de acero inoxidable, correspondiente al M1 Ex., según planos y memoria</t>
    </r>
  </si>
  <si>
    <r>
      <rPr>
        <b/>
        <sz val="9"/>
        <rFont val="Arial"/>
        <family val="2"/>
      </rPr>
      <t xml:space="preserve">Ma02 - 6,20 x 0,94 m. - </t>
    </r>
    <r>
      <rPr>
        <sz val="9"/>
        <rFont val="Arial"/>
        <family val="2"/>
      </rPr>
      <t>Mesada de granito Gris Mara e: 2mm, en isla. Con dos bachas de acero inoxidable en muebles nuevos con estructura de hierro, correspondiente al M2, según planos y memoria. Incluso estructura metálica</t>
    </r>
  </si>
  <si>
    <r>
      <rPr>
        <b/>
        <sz val="9"/>
        <rFont val="Arial"/>
        <family val="2"/>
      </rPr>
      <t xml:space="preserve">Ma03 - 1,20 x 0,60 m. - </t>
    </r>
    <r>
      <rPr>
        <sz val="9"/>
        <rFont val="Arial"/>
        <family val="2"/>
      </rPr>
      <t>Mesada de granito Gris Mara e: 2mm, en muebles campana existentes, correspondiente al MC01, según planos y memoria</t>
    </r>
  </si>
  <si>
    <r>
      <t>Importa el presente presupuesto la suma de:</t>
    </r>
    <r>
      <rPr>
        <b/>
        <sz val="9"/>
        <rFont val="Arial"/>
        <family val="2"/>
      </rPr>
      <t xml:space="preserve">  CUATRO MILLONES OCHOCIENTOS SESENTA Y UN MIL CIENTO VEINTIUNO CON 00/100.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</si>
</sst>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$&quot;\ * #,##0.00_ ;_ &quot;$&quot;\ * \-#,##0.00_ ;_ &quot;$&quot;\ * &quot;-&quot;??_ ;_ @_ "/>
    <numFmt numFmtId="164" formatCode="_-&quot;$&quot;\ * #,##0.00_-;\-&quot;$&quot;\ * #,##0.00_-;_-&quot;$&quot;\ * &quot;-&quot;??_-;_-@_-"/>
    <numFmt numFmtId="165" formatCode="0.000"/>
    <numFmt numFmtId="166" formatCode="#,##0.00_ ;\-#,##0.00\ "/>
  </numFmts>
  <fonts count="8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name val="Arial Narrow"/>
      <family val="2"/>
    </font>
    <font>
      <sz val="16"/>
      <name val="Marlett"/>
      <charset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9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5">
    <xf numFmtId="0" fontId="0" fillId="0" borderId="0" xfId="0"/>
    <xf numFmtId="0" fontId="2" fillId="0" borderId="0" xfId="0" applyFont="1"/>
    <xf numFmtId="44" fontId="2" fillId="2" borderId="1" xfId="0" applyNumberFormat="1" applyFont="1" applyFill="1" applyBorder="1" applyAlignment="1" applyProtection="1">
      <alignment horizontal="left"/>
      <protection locked="0"/>
    </xf>
    <xf numFmtId="0" fontId="2" fillId="0" borderId="1" xfId="0" applyFont="1" applyBorder="1" applyAlignment="1"/>
    <xf numFmtId="10" fontId="2" fillId="0" borderId="2" xfId="0" applyNumberFormat="1" applyFont="1" applyFill="1" applyBorder="1" applyAlignment="1"/>
    <xf numFmtId="44" fontId="4" fillId="3" borderId="1" xfId="0" applyNumberFormat="1" applyFont="1" applyFill="1" applyBorder="1" applyAlignment="1" applyProtection="1">
      <alignment horizontal="left"/>
      <protection locked="0"/>
    </xf>
    <xf numFmtId="10" fontId="4" fillId="3" borderId="1" xfId="0" applyNumberFormat="1" applyFont="1" applyFill="1" applyBorder="1" applyAlignment="1"/>
    <xf numFmtId="0" fontId="2" fillId="0" borderId="4" xfId="0" applyFont="1" applyBorder="1" applyAlignment="1"/>
    <xf numFmtId="49" fontId="4" fillId="0" borderId="0" xfId="0" applyNumberFormat="1" applyFont="1" applyFill="1" applyBorder="1" applyAlignment="1" applyProtection="1">
      <alignment horizontal="left" vertical="top" indent="1"/>
      <protection locked="0"/>
    </xf>
    <xf numFmtId="0" fontId="2" fillId="0" borderId="0" xfId="0" applyFont="1" applyBorder="1" applyAlignment="1">
      <alignment horizontal="left" indent="1"/>
    </xf>
    <xf numFmtId="0" fontId="2" fillId="0" borderId="1" xfId="0" applyNumberFormat="1" applyFont="1" applyFill="1" applyBorder="1" applyAlignment="1" applyProtection="1">
      <alignment horizontal="left" vertical="top" wrapText="1" indent="1"/>
      <protection locked="0"/>
    </xf>
    <xf numFmtId="0" fontId="4" fillId="0" borderId="1" xfId="0" applyNumberFormat="1" applyFont="1" applyFill="1" applyBorder="1" applyAlignment="1" applyProtection="1">
      <alignment horizontal="center" shrinkToFit="1"/>
      <protection locked="0"/>
    </xf>
    <xf numFmtId="2" fontId="4" fillId="0" borderId="1" xfId="0" applyNumberFormat="1" applyFont="1" applyFill="1" applyBorder="1" applyAlignment="1" applyProtection="1">
      <alignment horizontal="center" shrinkToFit="1"/>
      <protection locked="0"/>
    </xf>
    <xf numFmtId="0" fontId="4" fillId="0" borderId="1" xfId="0" applyNumberFormat="1" applyFont="1" applyFill="1" applyBorder="1" applyAlignment="1" applyProtection="1">
      <alignment horizontal="center" wrapText="1"/>
      <protection locked="0"/>
    </xf>
    <xf numFmtId="165" fontId="4" fillId="0" borderId="1" xfId="0" applyNumberFormat="1" applyFont="1" applyFill="1" applyBorder="1" applyAlignment="1" applyProtection="1">
      <alignment horizontal="center"/>
      <protection locked="0"/>
    </xf>
    <xf numFmtId="165" fontId="4" fillId="0" borderId="1" xfId="0" applyNumberFormat="1" applyFont="1" applyFill="1" applyBorder="1" applyAlignment="1" applyProtection="1">
      <alignment horizontal="center" shrinkToFit="1"/>
      <protection locked="0"/>
    </xf>
    <xf numFmtId="0" fontId="2" fillId="0" borderId="0" xfId="0" applyFont="1" applyBorder="1" applyAlignment="1">
      <alignment horizontal="right"/>
    </xf>
    <xf numFmtId="4" fontId="2" fillId="0" borderId="0" xfId="0" applyNumberFormat="1" applyFont="1" applyBorder="1" applyAlignment="1"/>
    <xf numFmtId="0" fontId="2" fillId="0" borderId="5" xfId="0" applyFont="1" applyBorder="1" applyAlignment="1"/>
    <xf numFmtId="0" fontId="2" fillId="0" borderId="6" xfId="0" applyFont="1" applyBorder="1" applyAlignment="1"/>
    <xf numFmtId="49" fontId="2" fillId="0" borderId="7" xfId="0" applyNumberFormat="1" applyFont="1" applyFill="1" applyBorder="1" applyAlignment="1" applyProtection="1">
      <alignment horizontal="left" vertical="top" indent="1"/>
      <protection locked="0"/>
    </xf>
    <xf numFmtId="0" fontId="2" fillId="0" borderId="8" xfId="0" applyFont="1" applyBorder="1" applyAlignment="1"/>
    <xf numFmtId="49" fontId="4" fillId="0" borderId="7" xfId="0" applyNumberFormat="1" applyFont="1" applyFill="1" applyBorder="1" applyAlignment="1" applyProtection="1">
      <alignment horizontal="left" vertical="top" indent="1"/>
      <protection locked="0"/>
    </xf>
    <xf numFmtId="49" fontId="4" fillId="0" borderId="9" xfId="0" applyNumberFormat="1" applyFont="1" applyFill="1" applyBorder="1" applyAlignment="1" applyProtection="1">
      <alignment horizontal="left" vertical="top" indent="1"/>
      <protection locked="0"/>
    </xf>
    <xf numFmtId="0" fontId="2" fillId="0" borderId="10" xfId="0" applyFont="1" applyBorder="1" applyAlignment="1">
      <alignment horizontal="left" indent="1"/>
    </xf>
    <xf numFmtId="0" fontId="2" fillId="0" borderId="10" xfId="0" applyFont="1" applyBorder="1" applyAlignment="1">
      <alignment horizontal="right"/>
    </xf>
    <xf numFmtId="0" fontId="2" fillId="0" borderId="11" xfId="0" applyFont="1" applyBorder="1" applyAlignment="1"/>
    <xf numFmtId="0" fontId="4" fillId="3" borderId="3" xfId="0" applyNumberFormat="1" applyFont="1" applyFill="1" applyBorder="1" applyAlignment="1" applyProtection="1">
      <alignment vertical="top"/>
      <protection locked="0"/>
    </xf>
    <xf numFmtId="0" fontId="4" fillId="3" borderId="12" xfId="0" applyNumberFormat="1" applyFont="1" applyFill="1" applyBorder="1" applyAlignment="1" applyProtection="1">
      <alignment vertical="top"/>
      <protection locked="0"/>
    </xf>
    <xf numFmtId="0" fontId="2" fillId="3" borderId="4" xfId="0" applyFont="1" applyFill="1" applyBorder="1" applyAlignment="1">
      <alignment vertical="top"/>
    </xf>
    <xf numFmtId="0" fontId="2" fillId="3" borderId="12" xfId="0" applyFont="1" applyFill="1" applyBorder="1" applyAlignment="1">
      <alignment vertical="top"/>
    </xf>
    <xf numFmtId="4" fontId="2" fillId="0" borderId="11" xfId="0" applyNumberFormat="1" applyFont="1" applyBorder="1" applyAlignment="1">
      <alignment horizontal="right" indent="1"/>
    </xf>
    <xf numFmtId="44" fontId="2" fillId="0" borderId="1" xfId="0" applyNumberFormat="1" applyFont="1" applyFill="1" applyBorder="1" applyAlignment="1" applyProtection="1">
      <alignment horizontal="left"/>
      <protection locked="0"/>
    </xf>
    <xf numFmtId="0" fontId="2" fillId="0" borderId="0" xfId="0" applyFont="1" applyFill="1"/>
    <xf numFmtId="0" fontId="2" fillId="0" borderId="5" xfId="0" applyNumberFormat="1" applyFont="1" applyFill="1" applyBorder="1" applyAlignment="1" applyProtection="1">
      <alignment horizontal="left" vertical="top" indent="1"/>
      <protection locked="0"/>
    </xf>
    <xf numFmtId="44" fontId="2" fillId="0" borderId="1" xfId="0" applyNumberFormat="1" applyFont="1" applyFill="1" applyBorder="1" applyAlignment="1" applyProtection="1">
      <protection locked="0"/>
    </xf>
    <xf numFmtId="0" fontId="2" fillId="3" borderId="4" xfId="0" applyFont="1" applyFill="1" applyBorder="1" applyAlignment="1">
      <alignment horizontal="center" vertical="top"/>
    </xf>
    <xf numFmtId="44" fontId="4" fillId="0" borderId="1" xfId="0" applyNumberFormat="1" applyFont="1" applyFill="1" applyBorder="1" applyAlignment="1" applyProtection="1">
      <alignment horizontal="left"/>
      <protection locked="0"/>
    </xf>
    <xf numFmtId="10" fontId="2" fillId="0" borderId="1" xfId="0" applyNumberFormat="1" applyFont="1" applyFill="1" applyBorder="1" applyAlignment="1"/>
    <xf numFmtId="0" fontId="2" fillId="0" borderId="1" xfId="0" applyNumberFormat="1" applyFont="1" applyFill="1" applyBorder="1" applyAlignment="1" applyProtection="1">
      <alignment vertical="top"/>
      <protection locked="0"/>
    </xf>
    <xf numFmtId="49" fontId="2" fillId="0" borderId="1" xfId="0" applyNumberFormat="1" applyFont="1" applyFill="1" applyBorder="1" applyAlignment="1" applyProtection="1">
      <alignment horizontal="left" vertical="top" wrapText="1" indent="1"/>
      <protection locked="0"/>
    </xf>
    <xf numFmtId="17" fontId="2" fillId="0" borderId="0" xfId="0" applyNumberFormat="1" applyFont="1" applyBorder="1" applyAlignment="1">
      <alignment horizontal="center"/>
    </xf>
    <xf numFmtId="0" fontId="2" fillId="0" borderId="0" xfId="0" applyFont="1" applyFill="1" applyBorder="1"/>
    <xf numFmtId="49" fontId="4" fillId="3" borderId="1" xfId="0" quotePrefix="1" applyNumberFormat="1" applyFont="1" applyFill="1" applyBorder="1" applyAlignment="1" applyProtection="1">
      <alignment horizontal="left" vertical="top" wrapText="1" indent="1"/>
      <protection locked="0"/>
    </xf>
    <xf numFmtId="49" fontId="4" fillId="3" borderId="1" xfId="0" applyNumberFormat="1" applyFont="1" applyFill="1" applyBorder="1" applyAlignment="1" applyProtection="1">
      <alignment horizontal="left" vertical="top" wrapText="1" indent="1"/>
      <protection locked="0"/>
    </xf>
    <xf numFmtId="49" fontId="2" fillId="0" borderId="4" xfId="0" applyNumberFormat="1" applyFont="1" applyFill="1" applyBorder="1" applyAlignment="1" applyProtection="1">
      <alignment horizontal="left" vertical="top" wrapText="1" indent="1"/>
      <protection locked="0"/>
    </xf>
    <xf numFmtId="49" fontId="2" fillId="0" borderId="5" xfId="0" applyNumberFormat="1" applyFont="1" applyFill="1" applyBorder="1" applyAlignment="1" applyProtection="1">
      <alignment horizontal="left" vertical="top" wrapText="1" indent="1"/>
      <protection locked="0"/>
    </xf>
    <xf numFmtId="49" fontId="2" fillId="0" borderId="2" xfId="0" applyNumberFormat="1" applyFont="1" applyBorder="1" applyAlignment="1">
      <alignment horizontal="left" vertical="top" wrapText="1" indent="1"/>
    </xf>
    <xf numFmtId="44" fontId="2" fillId="3" borderId="4" xfId="0" applyNumberFormat="1" applyFont="1" applyFill="1" applyBorder="1" applyAlignment="1">
      <alignment vertical="top"/>
    </xf>
    <xf numFmtId="44" fontId="4" fillId="3" borderId="4" xfId="0" applyNumberFormat="1" applyFont="1" applyFill="1" applyBorder="1" applyAlignment="1" applyProtection="1">
      <alignment vertical="top"/>
      <protection locked="0"/>
    </xf>
    <xf numFmtId="44" fontId="2" fillId="0" borderId="1" xfId="0" applyNumberFormat="1" applyFont="1" applyFill="1" applyBorder="1" applyAlignment="1" applyProtection="1">
      <alignment vertical="top"/>
      <protection locked="0"/>
    </xf>
    <xf numFmtId="0" fontId="2" fillId="0" borderId="1" xfId="0" applyNumberFormat="1" applyFont="1" applyFill="1" applyBorder="1" applyAlignment="1" applyProtection="1">
      <protection locked="0"/>
    </xf>
    <xf numFmtId="44" fontId="2" fillId="0" borderId="1" xfId="0" applyNumberFormat="1" applyFont="1" applyFill="1" applyBorder="1" applyAlignment="1" applyProtection="1">
      <alignment horizontal="right"/>
      <protection locked="0"/>
    </xf>
    <xf numFmtId="0" fontId="4" fillId="0" borderId="1" xfId="0" applyNumberFormat="1" applyFont="1" applyFill="1" applyBorder="1" applyAlignment="1" applyProtection="1">
      <alignment vertical="top"/>
      <protection locked="0"/>
    </xf>
    <xf numFmtId="44" fontId="4" fillId="0" borderId="1" xfId="0" applyNumberFormat="1" applyFont="1" applyFill="1" applyBorder="1" applyAlignment="1" applyProtection="1">
      <alignment vertical="top"/>
      <protection locked="0"/>
    </xf>
    <xf numFmtId="10" fontId="4" fillId="0" borderId="1" xfId="0" applyNumberFormat="1" applyFont="1" applyFill="1" applyBorder="1" applyAlignment="1"/>
    <xf numFmtId="0" fontId="2" fillId="2" borderId="1" xfId="0" applyNumberFormat="1" applyFont="1" applyFill="1" applyBorder="1" applyAlignment="1" applyProtection="1">
      <alignment horizontal="left" vertical="top" wrapText="1" indent="1"/>
      <protection locked="0"/>
    </xf>
    <xf numFmtId="0" fontId="2" fillId="2" borderId="1" xfId="0" applyNumberFormat="1" applyFont="1" applyFill="1" applyBorder="1" applyAlignment="1" applyProtection="1">
      <alignment horizontal="center" wrapText="1"/>
      <protection locked="0"/>
    </xf>
    <xf numFmtId="44" fontId="2" fillId="0" borderId="1" xfId="0" applyNumberFormat="1" applyFont="1" applyFill="1" applyBorder="1" applyAlignment="1">
      <alignment horizontal="left"/>
    </xf>
    <xf numFmtId="49" fontId="2" fillId="0" borderId="1" xfId="0" applyNumberFormat="1" applyFont="1" applyBorder="1" applyAlignment="1">
      <alignment horizontal="left" vertical="top" wrapText="1" indent="1"/>
    </xf>
    <xf numFmtId="0" fontId="2" fillId="0" borderId="1" xfId="0" applyFont="1" applyBorder="1" applyAlignment="1">
      <alignment horizontal="left" vertical="top" wrapText="1" indent="1"/>
    </xf>
    <xf numFmtId="44" fontId="2" fillId="0" borderId="1" xfId="0" applyNumberFormat="1" applyFont="1" applyFill="1" applyBorder="1" applyAlignment="1" applyProtection="1">
      <alignment horizontal="left" indent="1"/>
      <protection locked="0"/>
    </xf>
    <xf numFmtId="0" fontId="2" fillId="0" borderId="1" xfId="0" applyNumberFormat="1" applyFont="1" applyFill="1" applyBorder="1" applyAlignment="1" applyProtection="1">
      <alignment horizontal="left" indent="1"/>
      <protection locked="0"/>
    </xf>
    <xf numFmtId="0" fontId="2" fillId="0" borderId="1" xfId="0" applyNumberFormat="1" applyFont="1" applyFill="1" applyBorder="1" applyAlignment="1" applyProtection="1">
      <alignment horizontal="left" vertical="top" indent="1"/>
      <protection locked="0"/>
    </xf>
    <xf numFmtId="0" fontId="2" fillId="0" borderId="1" xfId="0" applyNumberFormat="1" applyFont="1" applyBorder="1" applyAlignment="1">
      <alignment horizontal="left" vertical="top" wrapText="1" indent="1"/>
    </xf>
    <xf numFmtId="49" fontId="2" fillId="0" borderId="5" xfId="0" applyNumberFormat="1" applyFont="1" applyFill="1" applyBorder="1" applyAlignment="1" applyProtection="1">
      <alignment horizontal="left" vertical="top" indent="1"/>
      <protection locked="0"/>
    </xf>
    <xf numFmtId="49" fontId="2" fillId="0" borderId="5" xfId="0" applyNumberFormat="1" applyFont="1" applyFill="1" applyBorder="1" applyAlignment="1" applyProtection="1">
      <alignment vertical="top"/>
      <protection locked="0"/>
    </xf>
    <xf numFmtId="44" fontId="2" fillId="0" borderId="5" xfId="0" applyNumberFormat="1" applyFont="1" applyFill="1" applyBorder="1" applyAlignment="1" applyProtection="1">
      <alignment vertical="top"/>
      <protection locked="0"/>
    </xf>
    <xf numFmtId="0" fontId="2" fillId="0" borderId="0" xfId="0" applyFont="1" applyBorder="1"/>
    <xf numFmtId="0" fontId="2" fillId="2" borderId="5" xfId="0" applyNumberFormat="1" applyFont="1" applyFill="1" applyBorder="1" applyAlignment="1" applyProtection="1">
      <alignment horizontal="center" wrapText="1"/>
      <protection locked="0"/>
    </xf>
    <xf numFmtId="4" fontId="2" fillId="2" borderId="5" xfId="0" applyNumberFormat="1" applyFont="1" applyFill="1" applyBorder="1" applyAlignment="1" applyProtection="1">
      <alignment horizontal="right" indent="1"/>
      <protection locked="0"/>
    </xf>
    <xf numFmtId="166" fontId="2" fillId="0" borderId="5" xfId="0" applyNumberFormat="1" applyFont="1" applyFill="1" applyBorder="1" applyAlignment="1" applyProtection="1">
      <alignment horizontal="right" vertical="top"/>
      <protection locked="0"/>
    </xf>
    <xf numFmtId="0" fontId="4" fillId="3" borderId="4" xfId="0" applyNumberFormat="1" applyFont="1" applyFill="1" applyBorder="1" applyAlignment="1" applyProtection="1">
      <alignment horizontal="center" vertical="top"/>
      <protection locked="0"/>
    </xf>
    <xf numFmtId="0" fontId="4" fillId="3" borderId="4" xfId="0" applyNumberFormat="1" applyFont="1" applyFill="1" applyBorder="1" applyAlignment="1" applyProtection="1">
      <alignment horizontal="right" indent="1"/>
      <protection locked="0"/>
    </xf>
    <xf numFmtId="0" fontId="3" fillId="0" borderId="0" xfId="0" applyFont="1" applyBorder="1" applyAlignment="1">
      <alignment horizontal="right" vertical="top" wrapText="1" indent="1"/>
    </xf>
    <xf numFmtId="0" fontId="4" fillId="0" borderId="13" xfId="0" applyFont="1" applyBorder="1" applyAlignment="1">
      <alignment horizontal="left" indent="1"/>
    </xf>
    <xf numFmtId="0" fontId="2" fillId="0" borderId="5" xfId="0" applyFont="1" applyBorder="1" applyAlignment="1">
      <alignment horizontal="left" indent="1"/>
    </xf>
    <xf numFmtId="49" fontId="2" fillId="0" borderId="0" xfId="0" applyNumberFormat="1" applyFont="1" applyBorder="1" applyAlignment="1">
      <alignment horizontal="left" vertical="top" indent="1"/>
    </xf>
    <xf numFmtId="49" fontId="2" fillId="0" borderId="0" xfId="0" applyNumberFormat="1" applyFont="1" applyAlignment="1">
      <alignment horizontal="left" vertical="top" indent="1"/>
    </xf>
    <xf numFmtId="0" fontId="2" fillId="0" borderId="0" xfId="0" applyFont="1" applyAlignment="1">
      <alignment horizontal="left" indent="1"/>
    </xf>
    <xf numFmtId="44" fontId="5" fillId="0" borderId="5" xfId="0" applyNumberFormat="1" applyFont="1" applyFill="1" applyBorder="1" applyAlignment="1" applyProtection="1">
      <protection locked="0"/>
    </xf>
    <xf numFmtId="44" fontId="2" fillId="2" borderId="5" xfId="0" applyNumberFormat="1" applyFont="1" applyFill="1" applyBorder="1" applyAlignment="1" applyProtection="1">
      <alignment horizontal="left"/>
      <protection locked="0"/>
    </xf>
    <xf numFmtId="10" fontId="2" fillId="0" borderId="5" xfId="0" applyNumberFormat="1" applyFont="1" applyFill="1" applyBorder="1" applyAlignment="1"/>
    <xf numFmtId="49" fontId="2" fillId="0" borderId="14" xfId="0" applyNumberFormat="1" applyFont="1" applyFill="1" applyBorder="1" applyAlignment="1" applyProtection="1">
      <alignment horizontal="left" vertical="top" wrapText="1" indent="1"/>
      <protection locked="0"/>
    </xf>
    <xf numFmtId="0" fontId="2" fillId="0" borderId="14" xfId="0" applyFont="1" applyBorder="1" applyAlignment="1"/>
    <xf numFmtId="0" fontId="2" fillId="0" borderId="14" xfId="0" applyFont="1" applyBorder="1" applyAlignment="1">
      <alignment horizontal="center"/>
    </xf>
    <xf numFmtId="44" fontId="2" fillId="0" borderId="14" xfId="0" applyNumberFormat="1" applyFont="1" applyBorder="1" applyAlignment="1"/>
    <xf numFmtId="0" fontId="2" fillId="0" borderId="5" xfId="0" applyNumberFormat="1" applyFont="1" applyFill="1" applyBorder="1" applyAlignment="1" applyProtection="1">
      <alignment horizontal="left" vertical="top" wrapText="1" indent="1"/>
      <protection locked="0"/>
    </xf>
    <xf numFmtId="44" fontId="2" fillId="0" borderId="5" xfId="0" applyNumberFormat="1" applyFont="1" applyFill="1" applyBorder="1" applyAlignment="1">
      <alignment vertical="top"/>
    </xf>
    <xf numFmtId="44" fontId="4" fillId="0" borderId="5" xfId="0" applyNumberFormat="1" applyFont="1" applyFill="1" applyBorder="1" applyAlignment="1" applyProtection="1">
      <alignment horizontal="left"/>
      <protection locked="0"/>
    </xf>
    <xf numFmtId="49" fontId="2" fillId="0" borderId="5" xfId="0" applyNumberFormat="1" applyFont="1" applyBorder="1" applyAlignment="1">
      <alignment horizontal="left" vertical="top" wrapText="1" indent="1"/>
    </xf>
    <xf numFmtId="44" fontId="2" fillId="0" borderId="5" xfId="0" applyNumberFormat="1" applyFont="1" applyFill="1" applyBorder="1" applyAlignment="1" applyProtection="1">
      <protection locked="0"/>
    </xf>
    <xf numFmtId="44" fontId="2" fillId="0" borderId="5" xfId="0" applyNumberFormat="1" applyFont="1" applyFill="1" applyBorder="1" applyAlignment="1" applyProtection="1">
      <alignment horizontal="left"/>
      <protection locked="0"/>
    </xf>
    <xf numFmtId="0" fontId="2" fillId="0" borderId="5" xfId="0" applyNumberFormat="1" applyFont="1" applyFill="1" applyBorder="1" applyAlignment="1" applyProtection="1">
      <alignment horizontal="center"/>
      <protection locked="0"/>
    </xf>
    <xf numFmtId="0" fontId="4" fillId="3" borderId="3" xfId="0" applyNumberFormat="1" applyFont="1" applyFill="1" applyBorder="1" applyAlignment="1" applyProtection="1">
      <alignment horizontal="left" vertical="top" wrapText="1"/>
      <protection locked="0"/>
    </xf>
    <xf numFmtId="0" fontId="2" fillId="3" borderId="4" xfId="0" applyNumberFormat="1" applyFont="1" applyFill="1" applyBorder="1" applyAlignment="1" applyProtection="1">
      <alignment horizontal="center" wrapText="1"/>
      <protection locked="0"/>
    </xf>
    <xf numFmtId="44" fontId="2" fillId="3" borderId="12" xfId="0" applyNumberFormat="1" applyFont="1" applyFill="1" applyBorder="1" applyAlignment="1" applyProtection="1">
      <alignment horizontal="left"/>
      <protection locked="0"/>
    </xf>
    <xf numFmtId="49" fontId="2" fillId="3" borderId="3" xfId="0" applyNumberFormat="1" applyFont="1" applyFill="1" applyBorder="1" applyAlignment="1" applyProtection="1">
      <alignment horizontal="left" vertical="top" wrapText="1" indent="1"/>
      <protection locked="0"/>
    </xf>
    <xf numFmtId="0" fontId="2" fillId="3" borderId="4" xfId="0" applyNumberFormat="1" applyFont="1" applyFill="1" applyBorder="1" applyAlignment="1" applyProtection="1">
      <protection locked="0"/>
    </xf>
    <xf numFmtId="0" fontId="2" fillId="3" borderId="4" xfId="0" applyNumberFormat="1" applyFont="1" applyFill="1" applyBorder="1" applyAlignment="1" applyProtection="1">
      <alignment horizontal="left"/>
      <protection locked="0"/>
    </xf>
    <xf numFmtId="0" fontId="2" fillId="3" borderId="12" xfId="0" applyNumberFormat="1" applyFont="1" applyFill="1" applyBorder="1" applyAlignment="1" applyProtection="1">
      <protection locked="0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10" fontId="2" fillId="0" borderId="0" xfId="0" applyNumberFormat="1" applyFont="1" applyFill="1" applyAlignment="1">
      <alignment horizontal="righ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Alignment="1">
      <alignment horizontal="right"/>
    </xf>
    <xf numFmtId="10" fontId="2" fillId="0" borderId="0" xfId="0" applyNumberFormat="1" applyFont="1" applyFill="1" applyBorder="1" applyAlignment="1" applyProtection="1">
      <alignment horizontal="right"/>
    </xf>
    <xf numFmtId="4" fontId="2" fillId="3" borderId="4" xfId="0" applyNumberFormat="1" applyFont="1" applyFill="1" applyBorder="1" applyAlignment="1" applyProtection="1">
      <alignment horizontal="right" indent="1"/>
      <protection locked="0"/>
    </xf>
    <xf numFmtId="4" fontId="2" fillId="0" borderId="1" xfId="0" applyNumberFormat="1" applyFont="1" applyFill="1" applyBorder="1" applyAlignment="1" applyProtection="1">
      <alignment horizontal="right" indent="1"/>
      <protection locked="0"/>
    </xf>
    <xf numFmtId="4" fontId="2" fillId="0" borderId="5" xfId="0" applyNumberFormat="1" applyFont="1" applyFill="1" applyBorder="1" applyAlignment="1" applyProtection="1">
      <alignment horizontal="right" indent="1"/>
      <protection locked="0"/>
    </xf>
    <xf numFmtId="0" fontId="4" fillId="3" borderId="3" xfId="0" applyNumberFormat="1" applyFont="1" applyFill="1" applyBorder="1" applyAlignment="1" applyProtection="1">
      <alignment horizontal="left" indent="1"/>
      <protection locked="0"/>
    </xf>
    <xf numFmtId="0" fontId="2" fillId="0" borderId="1" xfId="0" applyNumberFormat="1" applyFont="1" applyFill="1" applyBorder="1" applyAlignment="1" applyProtection="1">
      <alignment horizontal="center" wrapText="1"/>
      <protection locked="0"/>
    </xf>
    <xf numFmtId="10" fontId="2" fillId="0" borderId="0" xfId="0" applyNumberFormat="1" applyFont="1" applyBorder="1" applyAlignment="1">
      <alignment horizontal="right"/>
    </xf>
    <xf numFmtId="44" fontId="2" fillId="0" borderId="0" xfId="0" applyNumberFormat="1" applyFont="1" applyFill="1"/>
    <xf numFmtId="4" fontId="2" fillId="0" borderId="0" xfId="0" applyNumberFormat="1" applyFont="1" applyAlignment="1">
      <alignment horizontal="right"/>
    </xf>
    <xf numFmtId="4" fontId="2" fillId="2" borderId="1" xfId="0" applyNumberFormat="1" applyFont="1" applyFill="1" applyBorder="1" applyAlignment="1" applyProtection="1">
      <alignment horizontal="right" indent="1"/>
      <protection locked="0"/>
    </xf>
    <xf numFmtId="0" fontId="2" fillId="0" borderId="1" xfId="0" applyFont="1" applyFill="1" applyBorder="1" applyAlignment="1">
      <alignment horizontal="left" vertical="top" wrapText="1" indent="1"/>
    </xf>
    <xf numFmtId="0" fontId="4" fillId="0" borderId="7" xfId="0" applyNumberFormat="1" applyFont="1" applyFill="1" applyBorder="1" applyAlignment="1" applyProtection="1">
      <protection locked="0"/>
    </xf>
    <xf numFmtId="0" fontId="4" fillId="0" borderId="0" xfId="0" applyNumberFormat="1" applyFont="1" applyFill="1" applyBorder="1" applyAlignment="1" applyProtection="1">
      <protection locked="0"/>
    </xf>
    <xf numFmtId="44" fontId="2" fillId="2" borderId="1" xfId="0" applyNumberFormat="1" applyFont="1" applyFill="1" applyBorder="1" applyAlignment="1" applyProtection="1">
      <protection locked="0"/>
    </xf>
    <xf numFmtId="166" fontId="2" fillId="0" borderId="1" xfId="0" applyNumberFormat="1" applyFont="1" applyFill="1" applyBorder="1" applyAlignment="1" applyProtection="1">
      <protection locked="0"/>
    </xf>
    <xf numFmtId="0" fontId="2" fillId="0" borderId="14" xfId="0" applyNumberFormat="1" applyFont="1" applyFill="1" applyBorder="1" applyAlignment="1" applyProtection="1">
      <alignment horizontal="left" vertical="top" wrapText="1" indent="1"/>
      <protection locked="0"/>
    </xf>
    <xf numFmtId="0" fontId="2" fillId="2" borderId="14" xfId="0" applyNumberFormat="1" applyFont="1" applyFill="1" applyBorder="1" applyAlignment="1" applyProtection="1">
      <alignment horizontal="center" wrapText="1"/>
      <protection locked="0"/>
    </xf>
    <xf numFmtId="4" fontId="2" fillId="2" borderId="14" xfId="0" applyNumberFormat="1" applyFont="1" applyFill="1" applyBorder="1" applyAlignment="1" applyProtection="1">
      <alignment horizontal="right" indent="1"/>
      <protection locked="0"/>
    </xf>
    <xf numFmtId="44" fontId="2" fillId="0" borderId="14" xfId="0" applyNumberFormat="1" applyFont="1" applyFill="1" applyBorder="1" applyAlignment="1" applyProtection="1">
      <protection locked="0"/>
    </xf>
    <xf numFmtId="44" fontId="2" fillId="0" borderId="14" xfId="0" applyNumberFormat="1" applyFont="1" applyFill="1" applyBorder="1" applyAlignment="1" applyProtection="1">
      <alignment horizontal="left"/>
      <protection locked="0"/>
    </xf>
    <xf numFmtId="44" fontId="2" fillId="0" borderId="0" xfId="0" applyNumberFormat="1" applyFont="1" applyAlignment="1">
      <alignment horizontal="right"/>
    </xf>
    <xf numFmtId="49" fontId="2" fillId="4" borderId="1" xfId="0" applyNumberFormat="1" applyFont="1" applyFill="1" applyBorder="1" applyAlignment="1" applyProtection="1">
      <alignment horizontal="left" vertical="top" wrapText="1" indent="1"/>
      <protection locked="0"/>
    </xf>
    <xf numFmtId="0" fontId="2" fillId="4" borderId="1" xfId="0" applyNumberFormat="1" applyFont="1" applyFill="1" applyBorder="1" applyAlignment="1" applyProtection="1">
      <alignment horizontal="left" vertical="top" wrapText="1" indent="1"/>
      <protection locked="0"/>
    </xf>
    <xf numFmtId="0" fontId="2" fillId="4" borderId="1" xfId="0" applyNumberFormat="1" applyFont="1" applyFill="1" applyBorder="1" applyAlignment="1" applyProtection="1">
      <alignment horizontal="center" wrapText="1"/>
      <protection locked="0"/>
    </xf>
    <xf numFmtId="44" fontId="2" fillId="4" borderId="1" xfId="0" applyNumberFormat="1" applyFont="1" applyFill="1" applyBorder="1" applyAlignment="1" applyProtection="1">
      <protection locked="0"/>
    </xf>
    <xf numFmtId="44" fontId="2" fillId="4" borderId="1" xfId="0" applyNumberFormat="1" applyFont="1" applyFill="1" applyBorder="1" applyAlignment="1" applyProtection="1">
      <alignment horizontal="left"/>
      <protection locked="0"/>
    </xf>
    <xf numFmtId="10" fontId="2" fillId="4" borderId="1" xfId="0" applyNumberFormat="1" applyFont="1" applyFill="1" applyBorder="1" applyAlignment="1"/>
    <xf numFmtId="0" fontId="2" fillId="4" borderId="0" xfId="0" applyFont="1" applyFill="1" applyAlignment="1">
      <alignment horizontal="right"/>
    </xf>
    <xf numFmtId="0" fontId="2" fillId="4" borderId="0" xfId="0" applyFont="1" applyFill="1"/>
    <xf numFmtId="10" fontId="2" fillId="0" borderId="0" xfId="0" applyNumberFormat="1" applyFont="1"/>
    <xf numFmtId="4" fontId="2" fillId="0" borderId="8" xfId="0" applyNumberFormat="1" applyFont="1" applyFill="1" applyBorder="1" applyAlignment="1">
      <alignment horizontal="right" indent="1"/>
    </xf>
    <xf numFmtId="49" fontId="4" fillId="0" borderId="0" xfId="0" applyNumberFormat="1" applyFont="1" applyAlignment="1">
      <alignment horizontal="left" vertical="top" indent="1"/>
    </xf>
    <xf numFmtId="44" fontId="2" fillId="0" borderId="0" xfId="0" applyNumberFormat="1" applyFont="1" applyBorder="1"/>
    <xf numFmtId="44" fontId="2" fillId="4" borderId="1" xfId="0" applyNumberFormat="1" applyFont="1" applyFill="1" applyBorder="1" applyAlignment="1" applyProtection="1">
      <alignment horizontal="right"/>
      <protection locked="0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44" fontId="4" fillId="0" borderId="1" xfId="0" applyNumberFormat="1" applyFont="1" applyFill="1" applyBorder="1" applyAlignment="1" applyProtection="1">
      <alignment horizontal="left" vertical="top"/>
      <protection locked="0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vertical="top"/>
    </xf>
    <xf numFmtId="44" fontId="2" fillId="2" borderId="1" xfId="0" applyNumberFormat="1" applyFont="1" applyFill="1" applyBorder="1" applyAlignment="1">
      <alignment horizontal="left"/>
    </xf>
    <xf numFmtId="4" fontId="2" fillId="0" borderId="0" xfId="0" applyNumberFormat="1" applyFont="1" applyFill="1"/>
    <xf numFmtId="9" fontId="2" fillId="0" borderId="0" xfId="2" applyFont="1" applyFill="1"/>
    <xf numFmtId="2" fontId="2" fillId="0" borderId="0" xfId="0" applyNumberFormat="1" applyFont="1" applyFill="1"/>
    <xf numFmtId="0" fontId="4" fillId="0" borderId="0" xfId="0" applyFont="1" applyFill="1"/>
    <xf numFmtId="0" fontId="2" fillId="0" borderId="0" xfId="0" quotePrefix="1" applyFont="1" applyFill="1"/>
    <xf numFmtId="0" fontId="2" fillId="0" borderId="0" xfId="0" applyNumberFormat="1" applyFont="1" applyFill="1" applyAlignment="1">
      <alignment horizontal="right"/>
    </xf>
    <xf numFmtId="12" fontId="2" fillId="0" borderId="0" xfId="0" applyNumberFormat="1" applyFont="1" applyFill="1" applyAlignment="1">
      <alignment horizontal="right"/>
    </xf>
    <xf numFmtId="0" fontId="2" fillId="0" borderId="10" xfId="0" applyFont="1" applyBorder="1" applyAlignment="1"/>
    <xf numFmtId="49" fontId="2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/>
    <xf numFmtId="49" fontId="2" fillId="0" borderId="10" xfId="0" applyNumberFormat="1" applyFont="1" applyFill="1" applyBorder="1" applyAlignment="1" applyProtection="1">
      <alignment horizontal="center" vertical="top"/>
      <protection locked="0"/>
    </xf>
    <xf numFmtId="0" fontId="2" fillId="0" borderId="10" xfId="0" applyFont="1" applyBorder="1" applyAlignment="1"/>
    <xf numFmtId="49" fontId="4" fillId="0" borderId="14" xfId="0" applyNumberFormat="1" applyFont="1" applyFill="1" applyBorder="1" applyAlignment="1" applyProtection="1">
      <alignment horizontal="center" vertical="top" shrinkToFit="1"/>
      <protection locked="0"/>
    </xf>
    <xf numFmtId="49" fontId="2" fillId="0" borderId="2" xfId="0" applyNumberFormat="1" applyFont="1" applyBorder="1" applyAlignment="1">
      <alignment horizontal="center" vertical="top" shrinkToFit="1"/>
    </xf>
    <xf numFmtId="0" fontId="4" fillId="0" borderId="14" xfId="0" applyNumberFormat="1" applyFont="1" applyFill="1" applyBorder="1" applyAlignment="1" applyProtection="1">
      <alignment horizontal="left" vertical="top" indent="1" shrinkToFit="1"/>
      <protection locked="0"/>
    </xf>
    <xf numFmtId="0" fontId="2" fillId="0" borderId="2" xfId="0" applyFont="1" applyBorder="1" applyAlignment="1">
      <alignment horizontal="left" vertical="top" indent="1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5" fontId="4" fillId="0" borderId="14" xfId="0" applyNumberFormat="1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>
      <alignment vertical="top"/>
    </xf>
    <xf numFmtId="49" fontId="2" fillId="0" borderId="0" xfId="0" applyNumberFormat="1" applyFont="1" applyFill="1" applyBorder="1" applyAlignment="1" applyProtection="1">
      <alignment horizontal="left"/>
      <protection locked="0"/>
    </xf>
    <xf numFmtId="49" fontId="2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/>
    <xf numFmtId="49" fontId="2" fillId="0" borderId="0" xfId="0" applyNumberFormat="1" applyFont="1" applyFill="1" applyBorder="1" applyAlignment="1" applyProtection="1">
      <alignment horizontal="left" indent="1"/>
      <protection locked="0"/>
    </xf>
  </cellXfs>
  <cellStyles count="5">
    <cellStyle name="Moneda 2" xfId="3"/>
    <cellStyle name="Normal" xfId="0" builtinId="0"/>
    <cellStyle name="Normal 2" xfId="1"/>
    <cellStyle name="Porcentaje" xfId="2" builtinId="5"/>
    <cellStyle name="Porcentual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8"/>
  <sheetViews>
    <sheetView showGridLines="0" tabSelected="1" zoomScaleNormal="100" workbookViewId="0">
      <pane ySplit="10" topLeftCell="A660" activePane="bottomLeft" state="frozen"/>
      <selection pane="bottomLeft" activeCell="B677" sqref="B677"/>
    </sheetView>
  </sheetViews>
  <sheetFormatPr baseColWidth="10" defaultColWidth="11.42578125" defaultRowHeight="12" customHeight="1" x14ac:dyDescent="0.2"/>
  <cols>
    <col min="1" max="1" width="11" style="78" customWidth="1"/>
    <col min="2" max="2" width="62" style="79" customWidth="1"/>
    <col min="3" max="3" width="6.5703125" style="1" customWidth="1"/>
    <col min="4" max="4" width="11.28515625" style="1" customWidth="1"/>
    <col min="5" max="5" width="14.42578125" style="1" customWidth="1"/>
    <col min="6" max="6" width="13.28515625" style="1" customWidth="1"/>
    <col min="7" max="7" width="16.140625" style="1" customWidth="1"/>
    <col min="8" max="8" width="13.7109375" style="1" customWidth="1"/>
    <col min="9" max="9" width="13.28515625" style="101" customWidth="1"/>
    <col min="10" max="10" width="6.5703125" style="140" customWidth="1"/>
    <col min="11" max="11" width="12.140625" style="1" bestFit="1" customWidth="1"/>
    <col min="12" max="18" width="11.42578125" style="1"/>
    <col min="19" max="19" width="12.42578125" style="1" bestFit="1" customWidth="1"/>
    <col min="20" max="16384" width="11.42578125" style="1"/>
  </cols>
  <sheetData>
    <row r="1" spans="1:10" ht="12" customHeight="1" x14ac:dyDescent="0.2">
      <c r="A1" s="75" t="s">
        <v>1179</v>
      </c>
      <c r="B1" s="76"/>
      <c r="C1" s="18"/>
      <c r="D1" s="18"/>
      <c r="E1" s="18"/>
      <c r="F1" s="18"/>
      <c r="G1" s="19"/>
      <c r="H1" s="19"/>
    </row>
    <row r="2" spans="1:10" ht="12" customHeight="1" x14ac:dyDescent="0.2">
      <c r="A2" s="20"/>
      <c r="B2" s="9"/>
      <c r="C2" s="159"/>
      <c r="D2" s="159"/>
      <c r="E2" s="159"/>
      <c r="F2" s="159"/>
      <c r="G2" s="21"/>
      <c r="H2" s="21"/>
    </row>
    <row r="3" spans="1:10" ht="12" customHeight="1" x14ac:dyDescent="0.2">
      <c r="A3" s="22" t="s">
        <v>1180</v>
      </c>
      <c r="B3" s="9"/>
      <c r="C3" s="159"/>
      <c r="D3" s="159"/>
      <c r="E3" s="159"/>
      <c r="F3" s="159"/>
      <c r="G3" s="21"/>
      <c r="H3" s="21"/>
    </row>
    <row r="4" spans="1:10" ht="12" customHeight="1" x14ac:dyDescent="0.2">
      <c r="A4" s="20"/>
      <c r="B4" s="9"/>
      <c r="C4" s="159"/>
      <c r="D4" s="159"/>
      <c r="E4" s="159"/>
      <c r="F4" s="16" t="s">
        <v>607</v>
      </c>
      <c r="G4" s="136">
        <v>191.6</v>
      </c>
      <c r="H4" s="21"/>
    </row>
    <row r="5" spans="1:10" ht="12" customHeight="1" x14ac:dyDescent="0.2">
      <c r="A5" s="20" t="s">
        <v>997</v>
      </c>
      <c r="B5" s="9"/>
      <c r="C5" s="41">
        <v>43922</v>
      </c>
      <c r="D5" s="159"/>
      <c r="E5" s="159"/>
      <c r="F5" s="16" t="s">
        <v>606</v>
      </c>
      <c r="G5" s="136"/>
      <c r="H5" s="21"/>
    </row>
    <row r="6" spans="1:10" ht="12" customHeight="1" x14ac:dyDescent="0.2">
      <c r="A6" s="23"/>
      <c r="B6" s="24"/>
      <c r="C6" s="157"/>
      <c r="D6" s="157"/>
      <c r="E6" s="157"/>
      <c r="F6" s="25"/>
      <c r="G6" s="31"/>
      <c r="H6" s="26"/>
    </row>
    <row r="7" spans="1:10" ht="3" customHeight="1" x14ac:dyDescent="0.2">
      <c r="A7" s="8"/>
      <c r="B7" s="9"/>
      <c r="C7" s="159"/>
      <c r="D7" s="7"/>
      <c r="E7" s="159"/>
      <c r="F7" s="16"/>
      <c r="G7" s="17"/>
      <c r="H7" s="159"/>
    </row>
    <row r="8" spans="1:10" ht="12" customHeight="1" x14ac:dyDescent="0.2">
      <c r="A8" s="162" t="s">
        <v>617</v>
      </c>
      <c r="B8" s="164" t="s">
        <v>618</v>
      </c>
      <c r="C8" s="166" t="s">
        <v>619</v>
      </c>
      <c r="D8" s="167"/>
      <c r="E8" s="166" t="s">
        <v>620</v>
      </c>
      <c r="F8" s="167"/>
      <c r="G8" s="168"/>
      <c r="H8" s="169" t="s">
        <v>823</v>
      </c>
    </row>
    <row r="9" spans="1:10" ht="12" customHeight="1" x14ac:dyDescent="0.2">
      <c r="A9" s="163"/>
      <c r="B9" s="165"/>
      <c r="C9" s="11" t="s">
        <v>882</v>
      </c>
      <c r="D9" s="12" t="s">
        <v>881</v>
      </c>
      <c r="E9" s="13" t="s">
        <v>621</v>
      </c>
      <c r="F9" s="14" t="s">
        <v>622</v>
      </c>
      <c r="G9" s="15" t="s">
        <v>623</v>
      </c>
      <c r="H9" s="170"/>
    </row>
    <row r="10" spans="1:10" ht="3" customHeight="1" x14ac:dyDescent="0.2">
      <c r="A10" s="160"/>
      <c r="B10" s="161"/>
      <c r="C10" s="161"/>
      <c r="D10" s="161"/>
      <c r="E10" s="161"/>
      <c r="F10" s="161"/>
      <c r="G10" s="161"/>
      <c r="H10" s="161"/>
    </row>
    <row r="11" spans="1:10" ht="12" customHeight="1" x14ac:dyDescent="0.2">
      <c r="A11" s="83"/>
      <c r="B11" s="84"/>
      <c r="C11" s="85"/>
      <c r="D11" s="84"/>
      <c r="E11" s="86"/>
      <c r="F11" s="84"/>
      <c r="G11" s="84"/>
      <c r="H11" s="84"/>
    </row>
    <row r="12" spans="1:10" ht="12" customHeight="1" x14ac:dyDescent="0.2">
      <c r="A12" s="43" t="s">
        <v>229</v>
      </c>
      <c r="B12" s="27" t="s">
        <v>624</v>
      </c>
      <c r="C12" s="36"/>
      <c r="D12" s="29"/>
      <c r="E12" s="48"/>
      <c r="F12" s="30"/>
      <c r="G12" s="5">
        <f>SUBTOTAL(109,F12:F73)</f>
        <v>501597.94099999999</v>
      </c>
      <c r="H12" s="6">
        <f>G12/$G$671</f>
        <v>0.10318565219701974</v>
      </c>
    </row>
    <row r="13" spans="1:10" s="33" customFormat="1" ht="12" customHeight="1" x14ac:dyDescent="0.2">
      <c r="A13" s="40" t="s">
        <v>650</v>
      </c>
      <c r="B13" s="10" t="s">
        <v>839</v>
      </c>
      <c r="C13" s="57"/>
      <c r="D13" s="108"/>
      <c r="E13" s="58"/>
      <c r="F13" s="2"/>
      <c r="G13" s="37"/>
      <c r="H13" s="38"/>
      <c r="I13" s="102"/>
      <c r="J13" s="141"/>
    </row>
    <row r="14" spans="1:10" s="33" customFormat="1" ht="24" hidden="1" customHeight="1" x14ac:dyDescent="0.2">
      <c r="A14" s="40" t="s">
        <v>310</v>
      </c>
      <c r="B14" s="56" t="s">
        <v>495</v>
      </c>
      <c r="C14" s="57" t="s">
        <v>249</v>
      </c>
      <c r="D14" s="108"/>
      <c r="E14" s="58">
        <v>4152.0935113939204</v>
      </c>
      <c r="F14" s="2">
        <f>D14*E14</f>
        <v>0</v>
      </c>
      <c r="G14" s="37"/>
      <c r="H14" s="38">
        <f t="shared" ref="H14:H55" si="0">F14/$G$671</f>
        <v>0</v>
      </c>
      <c r="I14" s="102"/>
      <c r="J14" s="141"/>
    </row>
    <row r="15" spans="1:10" s="33" customFormat="1" ht="24" hidden="1" customHeight="1" x14ac:dyDescent="0.2">
      <c r="A15" s="40" t="s">
        <v>658</v>
      </c>
      <c r="B15" s="128" t="s">
        <v>1000</v>
      </c>
      <c r="C15" s="57" t="s">
        <v>868</v>
      </c>
      <c r="D15" s="108"/>
      <c r="E15" s="58">
        <v>481.71963859021417</v>
      </c>
      <c r="F15" s="2">
        <f t="shared" ref="F15:F55" si="1">D15*E15</f>
        <v>0</v>
      </c>
      <c r="G15" s="37"/>
      <c r="H15" s="38">
        <f t="shared" si="0"/>
        <v>0</v>
      </c>
      <c r="I15" s="102"/>
      <c r="J15" s="141"/>
    </row>
    <row r="16" spans="1:10" s="33" customFormat="1" ht="24" customHeight="1" x14ac:dyDescent="0.2">
      <c r="A16" s="40" t="s">
        <v>659</v>
      </c>
      <c r="B16" s="56" t="s">
        <v>998</v>
      </c>
      <c r="C16" s="57" t="s">
        <v>868</v>
      </c>
      <c r="D16" s="108">
        <v>36.6</v>
      </c>
      <c r="E16" s="58">
        <v>245.6</v>
      </c>
      <c r="F16" s="2">
        <f t="shared" si="1"/>
        <v>8988.9600000000009</v>
      </c>
      <c r="G16" s="37"/>
      <c r="H16" s="38">
        <f t="shared" si="0"/>
        <v>1.8491537232464888E-3</v>
      </c>
      <c r="I16" s="102"/>
      <c r="J16" s="141"/>
    </row>
    <row r="17" spans="1:10" s="33" customFormat="1" ht="24" hidden="1" customHeight="1" x14ac:dyDescent="0.2">
      <c r="A17" s="40" t="s">
        <v>660</v>
      </c>
      <c r="B17" s="56" t="s">
        <v>656</v>
      </c>
      <c r="C17" s="57" t="s">
        <v>868</v>
      </c>
      <c r="D17" s="108"/>
      <c r="E17" s="58">
        <v>546.78258170748381</v>
      </c>
      <c r="F17" s="2">
        <f t="shared" si="1"/>
        <v>0</v>
      </c>
      <c r="G17" s="37"/>
      <c r="H17" s="38">
        <f t="shared" si="0"/>
        <v>0</v>
      </c>
      <c r="I17" s="102"/>
      <c r="J17" s="141"/>
    </row>
    <row r="18" spans="1:10" s="33" customFormat="1" ht="24" hidden="1" customHeight="1" x14ac:dyDescent="0.2">
      <c r="A18" s="40" t="s">
        <v>661</v>
      </c>
      <c r="B18" s="56" t="s">
        <v>654</v>
      </c>
      <c r="C18" s="57" t="s">
        <v>868</v>
      </c>
      <c r="D18" s="108"/>
      <c r="E18" s="58">
        <v>377.37031955031534</v>
      </c>
      <c r="F18" s="2">
        <f t="shared" si="1"/>
        <v>0</v>
      </c>
      <c r="G18" s="37"/>
      <c r="H18" s="38">
        <f t="shared" si="0"/>
        <v>0</v>
      </c>
      <c r="I18" s="102"/>
      <c r="J18" s="141"/>
    </row>
    <row r="19" spans="1:10" s="33" customFormat="1" ht="24" hidden="1" customHeight="1" x14ac:dyDescent="0.2">
      <c r="A19" s="40" t="s">
        <v>662</v>
      </c>
      <c r="B19" s="56" t="s">
        <v>797</v>
      </c>
      <c r="C19" s="57" t="s">
        <v>868</v>
      </c>
      <c r="D19" s="108"/>
      <c r="E19" s="58">
        <v>278.23219708010475</v>
      </c>
      <c r="F19" s="2">
        <f t="shared" si="1"/>
        <v>0</v>
      </c>
      <c r="G19" s="37"/>
      <c r="H19" s="38">
        <f t="shared" si="0"/>
        <v>0</v>
      </c>
      <c r="I19" s="102"/>
      <c r="J19" s="141"/>
    </row>
    <row r="20" spans="1:10" s="33" customFormat="1" ht="24" hidden="1" customHeight="1" x14ac:dyDescent="0.2">
      <c r="A20" s="40" t="s">
        <v>663</v>
      </c>
      <c r="B20" s="56" t="s">
        <v>710</v>
      </c>
      <c r="C20" s="57" t="s">
        <v>868</v>
      </c>
      <c r="D20" s="108"/>
      <c r="E20" s="58">
        <v>185.48813138673648</v>
      </c>
      <c r="F20" s="2">
        <f t="shared" si="1"/>
        <v>0</v>
      </c>
      <c r="G20" s="37"/>
      <c r="H20" s="38">
        <f t="shared" si="0"/>
        <v>0</v>
      </c>
      <c r="I20" s="102"/>
      <c r="J20" s="141"/>
    </row>
    <row r="21" spans="1:10" s="33" customFormat="1" ht="36" hidden="1" customHeight="1" x14ac:dyDescent="0.2">
      <c r="A21" s="40" t="s">
        <v>664</v>
      </c>
      <c r="B21" s="56" t="s">
        <v>743</v>
      </c>
      <c r="C21" s="57" t="s">
        <v>249</v>
      </c>
      <c r="D21" s="108"/>
      <c r="E21" s="58">
        <v>4122.5283287691036</v>
      </c>
      <c r="F21" s="2">
        <f t="shared" si="1"/>
        <v>0</v>
      </c>
      <c r="G21" s="37"/>
      <c r="H21" s="38">
        <f t="shared" si="0"/>
        <v>0</v>
      </c>
      <c r="I21" s="102"/>
      <c r="J21" s="141"/>
    </row>
    <row r="22" spans="1:10" s="33" customFormat="1" ht="48" hidden="1" customHeight="1" x14ac:dyDescent="0.2">
      <c r="A22" s="40" t="s">
        <v>665</v>
      </c>
      <c r="B22" s="56" t="s">
        <v>774</v>
      </c>
      <c r="C22" s="57" t="s">
        <v>868</v>
      </c>
      <c r="D22" s="108"/>
      <c r="E22" s="58">
        <v>1899.4514402781419</v>
      </c>
      <c r="F22" s="2">
        <f t="shared" si="1"/>
        <v>0</v>
      </c>
      <c r="G22" s="37"/>
      <c r="H22" s="38">
        <f t="shared" si="0"/>
        <v>0</v>
      </c>
      <c r="I22" s="102"/>
      <c r="J22" s="141"/>
    </row>
    <row r="23" spans="1:10" s="33" customFormat="1" ht="24" hidden="1" customHeight="1" x14ac:dyDescent="0.2">
      <c r="A23" s="40" t="s">
        <v>666</v>
      </c>
      <c r="B23" s="56" t="s">
        <v>18</v>
      </c>
      <c r="C23" s="57" t="s">
        <v>868</v>
      </c>
      <c r="D23" s="108"/>
      <c r="E23" s="58">
        <v>1294.123555047388</v>
      </c>
      <c r="F23" s="2">
        <f t="shared" si="1"/>
        <v>0</v>
      </c>
      <c r="G23" s="37"/>
      <c r="H23" s="38">
        <f t="shared" si="0"/>
        <v>0</v>
      </c>
      <c r="I23" s="102"/>
      <c r="J23" s="141"/>
    </row>
    <row r="24" spans="1:10" s="33" customFormat="1" ht="12" hidden="1" customHeight="1" x14ac:dyDescent="0.2">
      <c r="A24" s="40" t="s">
        <v>667</v>
      </c>
      <c r="B24" s="56" t="s">
        <v>828</v>
      </c>
      <c r="C24" s="57" t="s">
        <v>712</v>
      </c>
      <c r="D24" s="108"/>
      <c r="E24" s="58">
        <v>554.00204460118459</v>
      </c>
      <c r="F24" s="2">
        <f t="shared" si="1"/>
        <v>0</v>
      </c>
      <c r="G24" s="37"/>
      <c r="H24" s="38">
        <f t="shared" si="0"/>
        <v>0</v>
      </c>
      <c r="I24" s="102"/>
      <c r="J24" s="141"/>
    </row>
    <row r="25" spans="1:10" s="33" customFormat="1" ht="24" hidden="1" customHeight="1" x14ac:dyDescent="0.2">
      <c r="A25" s="40" t="s">
        <v>668</v>
      </c>
      <c r="B25" s="56" t="s">
        <v>855</v>
      </c>
      <c r="C25" s="57" t="s">
        <v>250</v>
      </c>
      <c r="D25" s="108"/>
      <c r="E25" s="58">
        <v>644.41765345167835</v>
      </c>
      <c r="F25" s="2">
        <f t="shared" si="1"/>
        <v>0</v>
      </c>
      <c r="G25" s="37"/>
      <c r="H25" s="38">
        <f t="shared" si="0"/>
        <v>0</v>
      </c>
      <c r="I25" s="102"/>
      <c r="J25" s="141"/>
    </row>
    <row r="26" spans="1:10" s="33" customFormat="1" ht="24" hidden="1" customHeight="1" x14ac:dyDescent="0.2">
      <c r="A26" s="40" t="s">
        <v>669</v>
      </c>
      <c r="B26" s="56" t="s">
        <v>856</v>
      </c>
      <c r="C26" s="57" t="s">
        <v>712</v>
      </c>
      <c r="D26" s="108"/>
      <c r="E26" s="58">
        <v>562.22967983167791</v>
      </c>
      <c r="F26" s="2">
        <f t="shared" si="1"/>
        <v>0</v>
      </c>
      <c r="G26" s="37"/>
      <c r="H26" s="38">
        <f t="shared" si="0"/>
        <v>0</v>
      </c>
      <c r="I26" s="102"/>
      <c r="J26" s="141"/>
    </row>
    <row r="27" spans="1:10" s="33" customFormat="1" ht="36" customHeight="1" x14ac:dyDescent="0.2">
      <c r="A27" s="40" t="s">
        <v>670</v>
      </c>
      <c r="B27" s="56" t="s">
        <v>1192</v>
      </c>
      <c r="C27" s="57" t="s">
        <v>250</v>
      </c>
      <c r="D27" s="108">
        <v>1</v>
      </c>
      <c r="E27" s="58">
        <v>14477.64</v>
      </c>
      <c r="F27" s="2">
        <f t="shared" si="1"/>
        <v>14477.64</v>
      </c>
      <c r="G27" s="37"/>
      <c r="H27" s="38">
        <f t="shared" si="0"/>
        <v>2.9782513115891372E-3</v>
      </c>
      <c r="I27" s="102"/>
      <c r="J27" s="141"/>
    </row>
    <row r="28" spans="1:10" s="33" customFormat="1" ht="12" customHeight="1" x14ac:dyDescent="0.2">
      <c r="A28" s="40" t="s">
        <v>671</v>
      </c>
      <c r="B28" s="56" t="s">
        <v>801</v>
      </c>
      <c r="C28" s="57" t="s">
        <v>250</v>
      </c>
      <c r="D28" s="108">
        <v>1</v>
      </c>
      <c r="E28" s="58">
        <v>7240.54</v>
      </c>
      <c r="F28" s="2">
        <f t="shared" si="1"/>
        <v>7240.54</v>
      </c>
      <c r="G28" s="37"/>
      <c r="H28" s="38">
        <f t="shared" si="0"/>
        <v>1.4894794836460648E-3</v>
      </c>
      <c r="I28" s="102"/>
      <c r="J28" s="141"/>
    </row>
    <row r="29" spans="1:10" s="33" customFormat="1" ht="12" customHeight="1" x14ac:dyDescent="0.2">
      <c r="A29" s="40" t="s">
        <v>672</v>
      </c>
      <c r="B29" s="56" t="s">
        <v>1194</v>
      </c>
      <c r="C29" s="57" t="s">
        <v>250</v>
      </c>
      <c r="D29" s="108">
        <v>1</v>
      </c>
      <c r="E29" s="58">
        <v>8572.35</v>
      </c>
      <c r="F29" s="2">
        <f>D29*E29</f>
        <v>8572.35</v>
      </c>
      <c r="G29" s="37"/>
      <c r="H29" s="38">
        <f t="shared" si="0"/>
        <v>1.7634512690535987E-3</v>
      </c>
      <c r="I29" s="102"/>
      <c r="J29" s="141"/>
    </row>
    <row r="30" spans="1:10" s="33" customFormat="1" ht="12" hidden="1" customHeight="1" x14ac:dyDescent="0.2">
      <c r="A30" s="40" t="s">
        <v>673</v>
      </c>
      <c r="B30" s="56" t="s">
        <v>739</v>
      </c>
      <c r="C30" s="57" t="s">
        <v>250</v>
      </c>
      <c r="D30" s="108"/>
      <c r="E30" s="58">
        <v>1050.4428158740309</v>
      </c>
      <c r="F30" s="2">
        <f t="shared" si="1"/>
        <v>0</v>
      </c>
      <c r="G30" s="37"/>
      <c r="H30" s="38">
        <f t="shared" si="0"/>
        <v>0</v>
      </c>
      <c r="I30" s="102"/>
      <c r="J30" s="141"/>
    </row>
    <row r="31" spans="1:10" s="33" customFormat="1" ht="12" hidden="1" customHeight="1" x14ac:dyDescent="0.2">
      <c r="A31" s="40" t="s">
        <v>674</v>
      </c>
      <c r="B31" s="56" t="s">
        <v>740</v>
      </c>
      <c r="C31" s="57" t="s">
        <v>250</v>
      </c>
      <c r="D31" s="108"/>
      <c r="E31" s="58">
        <v>1181.0672153723951</v>
      </c>
      <c r="F31" s="2">
        <f t="shared" si="1"/>
        <v>0</v>
      </c>
      <c r="G31" s="37"/>
      <c r="H31" s="38">
        <f t="shared" si="0"/>
        <v>0</v>
      </c>
      <c r="I31" s="102"/>
      <c r="J31" s="141"/>
    </row>
    <row r="32" spans="1:10" s="33" customFormat="1" ht="12" hidden="1" customHeight="1" x14ac:dyDescent="0.2">
      <c r="A32" s="40" t="s">
        <v>675</v>
      </c>
      <c r="B32" s="56" t="s">
        <v>741</v>
      </c>
      <c r="C32" s="57" t="s">
        <v>250</v>
      </c>
      <c r="D32" s="108"/>
      <c r="E32" s="58">
        <v>1050.4428158740309</v>
      </c>
      <c r="F32" s="2">
        <f t="shared" si="1"/>
        <v>0</v>
      </c>
      <c r="G32" s="37"/>
      <c r="H32" s="38">
        <f t="shared" si="0"/>
        <v>0</v>
      </c>
      <c r="I32" s="102"/>
      <c r="J32" s="141"/>
    </row>
    <row r="33" spans="1:10" s="33" customFormat="1" ht="24" hidden="1" customHeight="1" x14ac:dyDescent="0.2">
      <c r="A33" s="40" t="s">
        <v>676</v>
      </c>
      <c r="B33" s="56" t="s">
        <v>742</v>
      </c>
      <c r="C33" s="57" t="s">
        <v>250</v>
      </c>
      <c r="D33" s="108"/>
      <c r="E33" s="58">
        <v>1115.755015623213</v>
      </c>
      <c r="F33" s="2">
        <f t="shared" si="1"/>
        <v>0</v>
      </c>
      <c r="G33" s="37"/>
      <c r="H33" s="38">
        <f t="shared" si="0"/>
        <v>0</v>
      </c>
      <c r="I33" s="102"/>
      <c r="J33" s="141"/>
    </row>
    <row r="34" spans="1:10" s="33" customFormat="1" ht="24" hidden="1" customHeight="1" x14ac:dyDescent="0.2">
      <c r="A34" s="40" t="s">
        <v>677</v>
      </c>
      <c r="B34" s="56" t="s">
        <v>719</v>
      </c>
      <c r="C34" s="57" t="s">
        <v>114</v>
      </c>
      <c r="D34" s="108"/>
      <c r="E34" s="58">
        <v>2784.8683064911479</v>
      </c>
      <c r="F34" s="2">
        <f t="shared" si="1"/>
        <v>0</v>
      </c>
      <c r="G34" s="37"/>
      <c r="H34" s="38">
        <f t="shared" si="0"/>
        <v>0</v>
      </c>
      <c r="I34" s="102"/>
      <c r="J34" s="141"/>
    </row>
    <row r="35" spans="1:10" s="33" customFormat="1" ht="24" hidden="1" customHeight="1" x14ac:dyDescent="0.2">
      <c r="A35" s="40" t="s">
        <v>678</v>
      </c>
      <c r="B35" s="56" t="s">
        <v>694</v>
      </c>
      <c r="C35" s="57" t="s">
        <v>868</v>
      </c>
      <c r="D35" s="108"/>
      <c r="E35" s="58">
        <v>565.74441652510882</v>
      </c>
      <c r="F35" s="2">
        <f t="shared" si="1"/>
        <v>0</v>
      </c>
      <c r="G35" s="37"/>
      <c r="H35" s="38">
        <f t="shared" si="0"/>
        <v>0</v>
      </c>
      <c r="I35" s="102"/>
      <c r="J35" s="141"/>
    </row>
    <row r="36" spans="1:10" s="33" customFormat="1" ht="36" hidden="1" customHeight="1" x14ac:dyDescent="0.2">
      <c r="A36" s="40" t="s">
        <v>679</v>
      </c>
      <c r="B36" s="56" t="s">
        <v>228</v>
      </c>
      <c r="C36" s="57" t="s">
        <v>868</v>
      </c>
      <c r="D36" s="108"/>
      <c r="E36" s="58">
        <v>708.35780429378156</v>
      </c>
      <c r="F36" s="2">
        <f t="shared" si="1"/>
        <v>0</v>
      </c>
      <c r="G36" s="37"/>
      <c r="H36" s="38">
        <f t="shared" si="0"/>
        <v>0</v>
      </c>
      <c r="I36" s="102"/>
      <c r="J36" s="141"/>
    </row>
    <row r="37" spans="1:10" s="33" customFormat="1" ht="12" customHeight="1" x14ac:dyDescent="0.2">
      <c r="A37" s="40" t="s">
        <v>680</v>
      </c>
      <c r="B37" s="10" t="s">
        <v>1193</v>
      </c>
      <c r="C37" s="57" t="s">
        <v>868</v>
      </c>
      <c r="D37" s="108">
        <v>191.6</v>
      </c>
      <c r="E37" s="58">
        <v>639.41</v>
      </c>
      <c r="F37" s="2">
        <f t="shared" si="1"/>
        <v>122510.95599999999</v>
      </c>
      <c r="G37" s="37"/>
      <c r="H37" s="38">
        <f t="shared" si="0"/>
        <v>2.5202202526864812E-2</v>
      </c>
      <c r="I37" s="102"/>
      <c r="J37" s="141"/>
    </row>
    <row r="38" spans="1:10" s="33" customFormat="1" ht="12" hidden="1" customHeight="1" x14ac:dyDescent="0.2">
      <c r="A38" s="40" t="s">
        <v>681</v>
      </c>
      <c r="B38" s="10" t="s">
        <v>1</v>
      </c>
      <c r="C38" s="57" t="s">
        <v>868</v>
      </c>
      <c r="D38" s="108"/>
      <c r="E38" s="58">
        <v>760.07189925094065</v>
      </c>
      <c r="F38" s="2">
        <f>D38*E38</f>
        <v>0</v>
      </c>
      <c r="G38" s="37"/>
      <c r="H38" s="38">
        <f t="shared" si="0"/>
        <v>0</v>
      </c>
      <c r="I38" s="102"/>
      <c r="J38" s="141"/>
    </row>
    <row r="39" spans="1:10" s="33" customFormat="1" ht="24" hidden="1" customHeight="1" x14ac:dyDescent="0.2">
      <c r="A39" s="40" t="s">
        <v>682</v>
      </c>
      <c r="B39" s="128" t="s">
        <v>937</v>
      </c>
      <c r="C39" s="111" t="s">
        <v>868</v>
      </c>
      <c r="D39" s="108"/>
      <c r="E39" s="58">
        <v>457.60709206120896</v>
      </c>
      <c r="F39" s="32">
        <f t="shared" si="1"/>
        <v>0</v>
      </c>
      <c r="G39" s="37"/>
      <c r="H39" s="38">
        <f t="shared" si="0"/>
        <v>0</v>
      </c>
      <c r="I39" s="102"/>
      <c r="J39" s="141"/>
    </row>
    <row r="40" spans="1:10" s="33" customFormat="1" ht="12" customHeight="1" x14ac:dyDescent="0.2">
      <c r="A40" s="40" t="s">
        <v>682</v>
      </c>
      <c r="B40" s="10" t="s">
        <v>1181</v>
      </c>
      <c r="C40" s="111" t="s">
        <v>868</v>
      </c>
      <c r="D40" s="108">
        <v>135</v>
      </c>
      <c r="E40" s="58">
        <v>824.61</v>
      </c>
      <c r="F40" s="32">
        <f t="shared" si="1"/>
        <v>111322.35</v>
      </c>
      <c r="G40" s="37"/>
      <c r="H40" s="38">
        <f t="shared" si="0"/>
        <v>2.2900551118599788E-2</v>
      </c>
      <c r="I40" s="102"/>
      <c r="J40" s="141"/>
    </row>
    <row r="41" spans="1:10" s="33" customFormat="1" ht="24" hidden="1" customHeight="1" x14ac:dyDescent="0.2">
      <c r="A41" s="40" t="s">
        <v>683</v>
      </c>
      <c r="B41" s="56" t="s">
        <v>803</v>
      </c>
      <c r="C41" s="57" t="s">
        <v>712</v>
      </c>
      <c r="D41" s="108"/>
      <c r="E41" s="58">
        <v>113.14888330502176</v>
      </c>
      <c r="F41" s="2">
        <f t="shared" si="1"/>
        <v>0</v>
      </c>
      <c r="G41" s="37"/>
      <c r="H41" s="38">
        <f t="shared" si="0"/>
        <v>0</v>
      </c>
      <c r="I41" s="102"/>
      <c r="J41" s="141"/>
    </row>
    <row r="42" spans="1:10" s="33" customFormat="1" ht="16.5" hidden="1" customHeight="1" x14ac:dyDescent="0.2">
      <c r="A42" s="40" t="s">
        <v>684</v>
      </c>
      <c r="B42" s="56" t="s">
        <v>920</v>
      </c>
      <c r="C42" s="57" t="s">
        <v>868</v>
      </c>
      <c r="D42" s="108"/>
      <c r="E42" s="58">
        <v>273.0003027260808</v>
      </c>
      <c r="F42" s="2">
        <f>D42*E42</f>
        <v>0</v>
      </c>
      <c r="G42" s="37"/>
      <c r="H42" s="38">
        <f t="shared" si="0"/>
        <v>0</v>
      </c>
      <c r="I42" s="102"/>
      <c r="J42" s="141"/>
    </row>
    <row r="43" spans="1:10" s="33" customFormat="1" ht="12" hidden="1" customHeight="1" x14ac:dyDescent="0.2">
      <c r="A43" s="40" t="s">
        <v>685</v>
      </c>
      <c r="B43" s="56" t="s">
        <v>804</v>
      </c>
      <c r="C43" s="57" t="s">
        <v>868</v>
      </c>
      <c r="D43" s="108"/>
      <c r="E43" s="58">
        <v>469.8335648724734</v>
      </c>
      <c r="F43" s="2">
        <f t="shared" si="1"/>
        <v>0</v>
      </c>
      <c r="G43" s="37"/>
      <c r="H43" s="38">
        <f t="shared" si="0"/>
        <v>0</v>
      </c>
      <c r="I43" s="102"/>
      <c r="J43" s="141"/>
    </row>
    <row r="44" spans="1:10" s="33" customFormat="1" ht="24" hidden="1" customHeight="1" x14ac:dyDescent="0.2">
      <c r="A44" s="40" t="s">
        <v>686</v>
      </c>
      <c r="B44" s="56" t="s">
        <v>808</v>
      </c>
      <c r="C44" s="57" t="s">
        <v>868</v>
      </c>
      <c r="D44" s="108"/>
      <c r="E44" s="58">
        <v>627.17920487297147</v>
      </c>
      <c r="F44" s="2">
        <f t="shared" si="1"/>
        <v>0</v>
      </c>
      <c r="G44" s="37"/>
      <c r="H44" s="38">
        <f t="shared" si="0"/>
        <v>0</v>
      </c>
      <c r="I44" s="102"/>
      <c r="J44" s="141"/>
    </row>
    <row r="45" spans="1:10" s="33" customFormat="1" ht="24" hidden="1" customHeight="1" x14ac:dyDescent="0.2">
      <c r="A45" s="40" t="s">
        <v>687</v>
      </c>
      <c r="B45" s="56" t="s">
        <v>16</v>
      </c>
      <c r="C45" s="57" t="s">
        <v>868</v>
      </c>
      <c r="D45" s="108"/>
      <c r="E45" s="58">
        <v>713.36936313490332</v>
      </c>
      <c r="F45" s="2">
        <f t="shared" si="1"/>
        <v>0</v>
      </c>
      <c r="G45" s="37"/>
      <c r="H45" s="38">
        <f t="shared" si="0"/>
        <v>0</v>
      </c>
      <c r="I45" s="102"/>
      <c r="J45" s="141"/>
    </row>
    <row r="46" spans="1:10" s="33" customFormat="1" ht="24" customHeight="1" x14ac:dyDescent="0.2">
      <c r="A46" s="40" t="s">
        <v>688</v>
      </c>
      <c r="B46" s="56" t="s">
        <v>805</v>
      </c>
      <c r="C46" s="57" t="s">
        <v>868</v>
      </c>
      <c r="D46" s="108">
        <v>122.3</v>
      </c>
      <c r="E46" s="58">
        <v>528.76</v>
      </c>
      <c r="F46" s="2">
        <f t="shared" si="1"/>
        <v>64667.347999999998</v>
      </c>
      <c r="G46" s="37"/>
      <c r="H46" s="38">
        <f t="shared" si="0"/>
        <v>1.3302970235341615E-2</v>
      </c>
      <c r="I46" s="102"/>
      <c r="J46" s="141"/>
    </row>
    <row r="47" spans="1:10" s="33" customFormat="1" ht="24" customHeight="1" x14ac:dyDescent="0.2">
      <c r="A47" s="40" t="s">
        <v>689</v>
      </c>
      <c r="B47" s="10" t="s">
        <v>15</v>
      </c>
      <c r="C47" s="57" t="s">
        <v>868</v>
      </c>
      <c r="D47" s="108">
        <v>30</v>
      </c>
      <c r="E47" s="58">
        <v>499.3</v>
      </c>
      <c r="F47" s="2">
        <f t="shared" si="1"/>
        <v>14979</v>
      </c>
      <c r="G47" s="37"/>
      <c r="H47" s="38">
        <f t="shared" si="0"/>
        <v>3.081388016022894E-3</v>
      </c>
      <c r="I47" s="102"/>
      <c r="J47" s="141"/>
    </row>
    <row r="48" spans="1:10" s="33" customFormat="1" ht="12" hidden="1" customHeight="1" x14ac:dyDescent="0.2">
      <c r="A48" s="40" t="s">
        <v>690</v>
      </c>
      <c r="B48" s="56" t="s">
        <v>921</v>
      </c>
      <c r="C48" s="57" t="s">
        <v>868</v>
      </c>
      <c r="D48" s="108"/>
      <c r="E48" s="58">
        <v>371.4169337992771</v>
      </c>
      <c r="F48" s="2">
        <f>D48*E48</f>
        <v>0</v>
      </c>
      <c r="G48" s="37"/>
      <c r="H48" s="38">
        <f t="shared" si="0"/>
        <v>0</v>
      </c>
      <c r="I48" s="102"/>
      <c r="J48" s="141"/>
    </row>
    <row r="49" spans="1:10" s="33" customFormat="1" ht="24" hidden="1" customHeight="1" x14ac:dyDescent="0.2">
      <c r="A49" s="40" t="s">
        <v>691</v>
      </c>
      <c r="B49" s="56" t="s">
        <v>764</v>
      </c>
      <c r="C49" s="57" t="s">
        <v>868</v>
      </c>
      <c r="D49" s="108"/>
      <c r="E49" s="58">
        <v>740.32808817799332</v>
      </c>
      <c r="F49" s="2">
        <f t="shared" si="1"/>
        <v>0</v>
      </c>
      <c r="G49" s="37"/>
      <c r="H49" s="38">
        <f t="shared" si="0"/>
        <v>0</v>
      </c>
      <c r="I49" s="102"/>
      <c r="J49" s="141"/>
    </row>
    <row r="50" spans="1:10" s="33" customFormat="1" ht="24" hidden="1" customHeight="1" x14ac:dyDescent="0.2">
      <c r="A50" s="40" t="s">
        <v>825</v>
      </c>
      <c r="B50" s="56" t="s">
        <v>765</v>
      </c>
      <c r="C50" s="57" t="s">
        <v>868</v>
      </c>
      <c r="D50" s="108"/>
      <c r="E50" s="58">
        <v>574.082611980092</v>
      </c>
      <c r="F50" s="2">
        <f t="shared" si="1"/>
        <v>0</v>
      </c>
      <c r="G50" s="37"/>
      <c r="H50" s="38">
        <f t="shared" si="0"/>
        <v>0</v>
      </c>
      <c r="I50" s="102"/>
      <c r="J50" s="141"/>
    </row>
    <row r="51" spans="1:10" s="33" customFormat="1" ht="24" hidden="1" customHeight="1" x14ac:dyDescent="0.2">
      <c r="A51" s="40" t="s">
        <v>826</v>
      </c>
      <c r="B51" s="56" t="s">
        <v>936</v>
      </c>
      <c r="C51" s="57" t="s">
        <v>868</v>
      </c>
      <c r="D51" s="108"/>
      <c r="E51" s="58">
        <v>1278.8113553684721</v>
      </c>
      <c r="F51" s="2">
        <f t="shared" si="1"/>
        <v>0</v>
      </c>
      <c r="G51" s="37"/>
      <c r="H51" s="38">
        <f t="shared" si="0"/>
        <v>0</v>
      </c>
      <c r="I51" s="102"/>
      <c r="J51" s="141"/>
    </row>
    <row r="52" spans="1:10" s="33" customFormat="1" ht="24" hidden="1" customHeight="1" x14ac:dyDescent="0.2">
      <c r="A52" s="40" t="s">
        <v>827</v>
      </c>
      <c r="B52" s="56" t="s">
        <v>233</v>
      </c>
      <c r="C52" s="57" t="s">
        <v>868</v>
      </c>
      <c r="D52" s="108"/>
      <c r="E52" s="58">
        <v>904.98448870838422</v>
      </c>
      <c r="F52" s="2">
        <f t="shared" si="1"/>
        <v>0</v>
      </c>
      <c r="G52" s="37"/>
      <c r="H52" s="38">
        <f t="shared" si="0"/>
        <v>0</v>
      </c>
      <c r="I52" s="102"/>
      <c r="J52" s="141"/>
    </row>
    <row r="53" spans="1:10" s="33" customFormat="1" ht="48" hidden="1" x14ac:dyDescent="0.2">
      <c r="A53" s="40" t="s">
        <v>404</v>
      </c>
      <c r="B53" s="56" t="s">
        <v>809</v>
      </c>
      <c r="C53" s="57" t="s">
        <v>868</v>
      </c>
      <c r="D53" s="108"/>
      <c r="E53" s="58">
        <v>6304.7150947241289</v>
      </c>
      <c r="F53" s="2">
        <f t="shared" si="1"/>
        <v>0</v>
      </c>
      <c r="G53" s="37"/>
      <c r="H53" s="38">
        <f t="shared" si="0"/>
        <v>0</v>
      </c>
      <c r="I53" s="102"/>
      <c r="J53" s="141"/>
    </row>
    <row r="54" spans="1:10" s="33" customFormat="1" ht="24" customHeight="1" x14ac:dyDescent="0.2">
      <c r="A54" s="40" t="s">
        <v>405</v>
      </c>
      <c r="B54" s="56" t="s">
        <v>87</v>
      </c>
      <c r="C54" s="57" t="s">
        <v>868</v>
      </c>
      <c r="D54" s="108">
        <v>197.75</v>
      </c>
      <c r="E54" s="58">
        <v>513.1</v>
      </c>
      <c r="F54" s="2">
        <f>D54*E54</f>
        <v>101465.52500000001</v>
      </c>
      <c r="G54" s="37"/>
      <c r="H54" s="38">
        <f t="shared" si="0"/>
        <v>2.0872865530040148E-2</v>
      </c>
      <c r="I54" s="102"/>
      <c r="J54" s="141"/>
    </row>
    <row r="55" spans="1:10" s="33" customFormat="1" ht="24" hidden="1" customHeight="1" x14ac:dyDescent="0.2">
      <c r="A55" s="40" t="s">
        <v>406</v>
      </c>
      <c r="B55" s="56" t="s">
        <v>907</v>
      </c>
      <c r="C55" s="57" t="s">
        <v>868</v>
      </c>
      <c r="D55" s="108"/>
      <c r="E55" s="58">
        <v>870.81084969515177</v>
      </c>
      <c r="F55" s="2">
        <f t="shared" si="1"/>
        <v>0</v>
      </c>
      <c r="G55" s="37"/>
      <c r="H55" s="38">
        <f t="shared" si="0"/>
        <v>0</v>
      </c>
      <c r="I55" s="102"/>
      <c r="J55" s="141"/>
    </row>
    <row r="56" spans="1:10" s="33" customFormat="1" ht="12" hidden="1" customHeight="1" x14ac:dyDescent="0.2">
      <c r="A56" s="40" t="s">
        <v>717</v>
      </c>
      <c r="B56" s="10" t="s">
        <v>170</v>
      </c>
      <c r="C56" s="57"/>
      <c r="D56" s="108"/>
      <c r="E56" s="58"/>
      <c r="F56" s="2"/>
      <c r="G56" s="37"/>
      <c r="H56" s="38"/>
      <c r="I56" s="102"/>
      <c r="J56" s="141"/>
    </row>
    <row r="57" spans="1:10" s="33" customFormat="1" ht="36" hidden="1" customHeight="1" x14ac:dyDescent="0.2">
      <c r="A57" s="40" t="s">
        <v>311</v>
      </c>
      <c r="B57" s="10" t="s">
        <v>159</v>
      </c>
      <c r="C57" s="57" t="s">
        <v>250</v>
      </c>
      <c r="D57" s="108"/>
      <c r="E57" s="58">
        <v>369.69310957853213</v>
      </c>
      <c r="F57" s="2">
        <f>D57*E57</f>
        <v>0</v>
      </c>
      <c r="G57" s="37"/>
      <c r="H57" s="38">
        <f>F57/$G$671</f>
        <v>0</v>
      </c>
      <c r="I57" s="102"/>
      <c r="J57" s="141"/>
    </row>
    <row r="58" spans="1:10" s="33" customFormat="1" ht="12" hidden="1" customHeight="1" x14ac:dyDescent="0.2">
      <c r="A58" s="40" t="s">
        <v>718</v>
      </c>
      <c r="B58" s="10" t="s">
        <v>171</v>
      </c>
      <c r="C58" s="57"/>
      <c r="D58" s="108"/>
      <c r="E58" s="58"/>
      <c r="F58" s="2"/>
      <c r="G58" s="37"/>
      <c r="H58" s="38"/>
      <c r="I58" s="102"/>
      <c r="J58" s="141"/>
    </row>
    <row r="59" spans="1:10" s="33" customFormat="1" ht="12" hidden="1" customHeight="1" x14ac:dyDescent="0.2">
      <c r="A59" s="40" t="s">
        <v>312</v>
      </c>
      <c r="B59" s="10" t="s">
        <v>212</v>
      </c>
      <c r="C59" s="57" t="s">
        <v>868</v>
      </c>
      <c r="D59" s="108"/>
      <c r="E59" s="58">
        <v>348.81664601926957</v>
      </c>
      <c r="F59" s="2">
        <f>D59*E59</f>
        <v>0</v>
      </c>
      <c r="G59" s="37"/>
      <c r="H59" s="38">
        <f>F59/$G$671</f>
        <v>0</v>
      </c>
      <c r="I59" s="102"/>
      <c r="J59" s="141"/>
    </row>
    <row r="60" spans="1:10" s="33" customFormat="1" ht="12" hidden="1" customHeight="1" x14ac:dyDescent="0.2">
      <c r="A60" s="40" t="s">
        <v>167</v>
      </c>
      <c r="B60" s="10" t="s">
        <v>172</v>
      </c>
      <c r="C60" s="57"/>
      <c r="D60" s="108"/>
      <c r="E60" s="58"/>
      <c r="F60" s="2"/>
      <c r="G60" s="37"/>
      <c r="H60" s="38"/>
      <c r="I60" s="102"/>
      <c r="J60" s="141"/>
    </row>
    <row r="61" spans="1:10" s="148" customFormat="1" ht="12" hidden="1" customHeight="1" x14ac:dyDescent="0.2">
      <c r="A61" s="40" t="s">
        <v>313</v>
      </c>
      <c r="B61" s="10" t="s">
        <v>348</v>
      </c>
      <c r="C61" s="57" t="s">
        <v>712</v>
      </c>
      <c r="D61" s="108"/>
      <c r="E61" s="58">
        <v>4523.5384531633972</v>
      </c>
      <c r="F61" s="2">
        <f>D61*E61</f>
        <v>0</v>
      </c>
      <c r="G61" s="146"/>
      <c r="H61" s="38">
        <f>F61/$G$671</f>
        <v>0</v>
      </c>
      <c r="I61" s="147"/>
      <c r="J61" s="141"/>
    </row>
    <row r="62" spans="1:10" s="33" customFormat="1" ht="24" hidden="1" customHeight="1" x14ac:dyDescent="0.2">
      <c r="A62" s="40" t="s">
        <v>185</v>
      </c>
      <c r="B62" s="56" t="s">
        <v>602</v>
      </c>
      <c r="C62" s="57" t="s">
        <v>712</v>
      </c>
      <c r="D62" s="108"/>
      <c r="E62" s="58">
        <v>3031.3748778354925</v>
      </c>
      <c r="F62" s="2">
        <f t="shared" ref="F62:F72" si="2">D62*E62</f>
        <v>0</v>
      </c>
      <c r="G62" s="37"/>
      <c r="H62" s="38">
        <f>F62/$G$671</f>
        <v>0</v>
      </c>
      <c r="I62" s="102"/>
      <c r="J62" s="141"/>
    </row>
    <row r="63" spans="1:10" s="33" customFormat="1" ht="12" hidden="1" customHeight="1" x14ac:dyDescent="0.2">
      <c r="A63" s="40" t="s">
        <v>213</v>
      </c>
      <c r="B63" s="56" t="s">
        <v>1112</v>
      </c>
      <c r="C63" s="57" t="s">
        <v>712</v>
      </c>
      <c r="D63" s="108"/>
      <c r="E63" s="58">
        <v>571.50124339968056</v>
      </c>
      <c r="F63" s="2">
        <f t="shared" si="2"/>
        <v>0</v>
      </c>
      <c r="G63" s="37"/>
      <c r="H63" s="38">
        <f>F63/$G$671</f>
        <v>0</v>
      </c>
      <c r="I63" s="102"/>
      <c r="J63" s="141"/>
    </row>
    <row r="64" spans="1:10" s="33" customFormat="1" ht="12" hidden="1" customHeight="1" x14ac:dyDescent="0.2">
      <c r="A64" s="40" t="s">
        <v>168</v>
      </c>
      <c r="B64" s="56" t="s">
        <v>173</v>
      </c>
      <c r="C64" s="57"/>
      <c r="D64" s="108"/>
      <c r="E64" s="58"/>
      <c r="F64" s="2"/>
      <c r="G64" s="37"/>
      <c r="H64" s="38"/>
      <c r="I64" s="102"/>
      <c r="J64" s="141"/>
    </row>
    <row r="65" spans="1:10" s="33" customFormat="1" ht="24" hidden="1" customHeight="1" x14ac:dyDescent="0.2">
      <c r="A65" s="40" t="s">
        <v>314</v>
      </c>
      <c r="B65" s="10" t="s">
        <v>591</v>
      </c>
      <c r="C65" s="57" t="s">
        <v>868</v>
      </c>
      <c r="D65" s="108"/>
      <c r="E65" s="149">
        <v>4953.2079557433726</v>
      </c>
      <c r="F65" s="2">
        <f>D65*E65</f>
        <v>0</v>
      </c>
      <c r="G65" s="37"/>
      <c r="H65" s="38">
        <f>F65/$G$671</f>
        <v>0</v>
      </c>
      <c r="I65" s="102"/>
      <c r="J65" s="141"/>
    </row>
    <row r="66" spans="1:10" s="33" customFormat="1" ht="24" hidden="1" customHeight="1" x14ac:dyDescent="0.2">
      <c r="A66" s="40" t="s">
        <v>214</v>
      </c>
      <c r="B66" s="10" t="s">
        <v>756</v>
      </c>
      <c r="C66" s="111" t="s">
        <v>868</v>
      </c>
      <c r="D66" s="108"/>
      <c r="E66" s="58">
        <v>4158.8755265118989</v>
      </c>
      <c r="F66" s="32">
        <f>D66*E66</f>
        <v>0</v>
      </c>
      <c r="G66" s="37"/>
      <c r="H66" s="38">
        <f>F66/$G$671</f>
        <v>0</v>
      </c>
      <c r="I66" s="102"/>
      <c r="J66" s="141"/>
    </row>
    <row r="67" spans="1:10" s="33" customFormat="1" ht="24" hidden="1" customHeight="1" x14ac:dyDescent="0.2">
      <c r="A67" s="40" t="s">
        <v>37</v>
      </c>
      <c r="B67" s="56" t="s">
        <v>979</v>
      </c>
      <c r="C67" s="57" t="s">
        <v>250</v>
      </c>
      <c r="D67" s="108"/>
      <c r="E67" s="58">
        <v>12863.137206818183</v>
      </c>
      <c r="F67" s="2">
        <f>D67*E67</f>
        <v>0</v>
      </c>
      <c r="G67" s="37"/>
      <c r="H67" s="38">
        <f>F67/$G$671</f>
        <v>0</v>
      </c>
      <c r="I67" s="102"/>
      <c r="J67" s="141"/>
    </row>
    <row r="68" spans="1:10" s="33" customFormat="1" ht="12" hidden="1" customHeight="1" x14ac:dyDescent="0.2">
      <c r="A68" s="40" t="s">
        <v>8</v>
      </c>
      <c r="B68" s="56" t="s">
        <v>9</v>
      </c>
      <c r="C68" s="57" t="s">
        <v>114</v>
      </c>
      <c r="D68" s="108"/>
      <c r="E68" s="58">
        <v>2767.7670821286233</v>
      </c>
      <c r="F68" s="2">
        <f>D68*E68</f>
        <v>0</v>
      </c>
      <c r="G68" s="37"/>
      <c r="H68" s="38">
        <f>F68/$G$671</f>
        <v>0</v>
      </c>
      <c r="I68" s="102"/>
      <c r="J68" s="141"/>
    </row>
    <row r="69" spans="1:10" s="33" customFormat="1" ht="12" customHeight="1" x14ac:dyDescent="0.2">
      <c r="A69" s="40" t="s">
        <v>169</v>
      </c>
      <c r="B69" s="10" t="s">
        <v>174</v>
      </c>
      <c r="C69" s="57"/>
      <c r="D69" s="108"/>
      <c r="E69" s="58"/>
      <c r="F69" s="2"/>
      <c r="G69" s="37"/>
      <c r="H69" s="38"/>
      <c r="I69" s="102"/>
      <c r="J69" s="141"/>
    </row>
    <row r="70" spans="1:10" s="33" customFormat="1" ht="36" customHeight="1" x14ac:dyDescent="0.2">
      <c r="A70" s="40" t="s">
        <v>186</v>
      </c>
      <c r="B70" s="10" t="s">
        <v>608</v>
      </c>
      <c r="C70" s="57" t="s">
        <v>250</v>
      </c>
      <c r="D70" s="108">
        <v>1</v>
      </c>
      <c r="E70" s="58">
        <v>20727.46</v>
      </c>
      <c r="F70" s="2">
        <f t="shared" si="2"/>
        <v>20727.46</v>
      </c>
      <c r="G70" s="37"/>
      <c r="H70" s="38">
        <f>F70/$G$671</f>
        <v>4.2639259527734756E-3</v>
      </c>
      <c r="I70" s="102"/>
      <c r="J70" s="141"/>
    </row>
    <row r="71" spans="1:10" s="33" customFormat="1" ht="12" customHeight="1" x14ac:dyDescent="0.2">
      <c r="A71" s="40" t="s">
        <v>397</v>
      </c>
      <c r="B71" s="10" t="s">
        <v>175</v>
      </c>
      <c r="C71" s="57"/>
      <c r="D71" s="108"/>
      <c r="E71" s="58"/>
      <c r="F71" s="2"/>
      <c r="G71" s="37"/>
      <c r="H71" s="38"/>
      <c r="I71" s="103"/>
      <c r="J71" s="141"/>
    </row>
    <row r="72" spans="1:10" s="33" customFormat="1" ht="36" customHeight="1" x14ac:dyDescent="0.2">
      <c r="A72" s="40" t="s">
        <v>342</v>
      </c>
      <c r="B72" s="10" t="s">
        <v>269</v>
      </c>
      <c r="C72" s="57" t="s">
        <v>868</v>
      </c>
      <c r="D72" s="108">
        <v>191.6</v>
      </c>
      <c r="E72" s="58">
        <v>139.07</v>
      </c>
      <c r="F72" s="2">
        <f t="shared" si="2"/>
        <v>26645.811999999998</v>
      </c>
      <c r="G72" s="37"/>
      <c r="H72" s="38">
        <f>F72/$G$671</f>
        <v>5.4814130298417125E-3</v>
      </c>
      <c r="I72" s="103"/>
      <c r="J72" s="141"/>
    </row>
    <row r="73" spans="1:10" s="42" customFormat="1" ht="12" customHeight="1" x14ac:dyDescent="0.2">
      <c r="A73" s="46"/>
      <c r="B73" s="87"/>
      <c r="C73" s="69"/>
      <c r="D73" s="70"/>
      <c r="E73" s="88"/>
      <c r="F73" s="81"/>
      <c r="G73" s="89"/>
      <c r="H73" s="82"/>
      <c r="I73" s="104">
        <f>SUM(H13:H72)</f>
        <v>0.10318565219701974</v>
      </c>
      <c r="J73" s="142"/>
    </row>
    <row r="74" spans="1:10" s="33" customFormat="1" ht="12" hidden="1" customHeight="1" x14ac:dyDescent="0.2">
      <c r="A74" s="44" t="s">
        <v>226</v>
      </c>
      <c r="B74" s="94" t="s">
        <v>176</v>
      </c>
      <c r="C74" s="95"/>
      <c r="D74" s="107"/>
      <c r="E74" s="48"/>
      <c r="F74" s="96"/>
      <c r="G74" s="5">
        <f>SUBTOTAL(109,F74:F85)</f>
        <v>0</v>
      </c>
      <c r="H74" s="6">
        <f>G74/$G$671</f>
        <v>0</v>
      </c>
      <c r="I74" s="102"/>
      <c r="J74" s="141"/>
    </row>
    <row r="75" spans="1:10" s="33" customFormat="1" ht="12" hidden="1" customHeight="1" x14ac:dyDescent="0.2">
      <c r="A75" s="59" t="s">
        <v>420</v>
      </c>
      <c r="B75" s="60" t="s">
        <v>341</v>
      </c>
      <c r="C75" s="57" t="s">
        <v>249</v>
      </c>
      <c r="D75" s="108"/>
      <c r="E75" s="119">
        <v>799.25709710529509</v>
      </c>
      <c r="F75" s="2">
        <f t="shared" ref="F75:F84" si="3">D75*E75</f>
        <v>0</v>
      </c>
      <c r="G75" s="3"/>
      <c r="H75" s="38">
        <f t="shared" ref="H75:H84" si="4">F75/$G$671</f>
        <v>0</v>
      </c>
      <c r="I75" s="102"/>
      <c r="J75" s="141"/>
    </row>
    <row r="76" spans="1:10" s="33" customFormat="1" ht="36" hidden="1" customHeight="1" x14ac:dyDescent="0.2">
      <c r="A76" s="59" t="s">
        <v>202</v>
      </c>
      <c r="B76" s="116" t="s">
        <v>898</v>
      </c>
      <c r="C76" s="57" t="s">
        <v>249</v>
      </c>
      <c r="D76" s="108"/>
      <c r="E76" s="119">
        <v>3070.8662780805489</v>
      </c>
      <c r="F76" s="2">
        <f t="shared" si="3"/>
        <v>0</v>
      </c>
      <c r="G76" s="3"/>
      <c r="H76" s="38">
        <f t="shared" si="4"/>
        <v>0</v>
      </c>
      <c r="I76" s="102"/>
      <c r="J76" s="141"/>
    </row>
    <row r="77" spans="1:10" s="33" customFormat="1" ht="12" hidden="1" customHeight="1" x14ac:dyDescent="0.2">
      <c r="A77" s="59" t="s">
        <v>177</v>
      </c>
      <c r="B77" s="60" t="s">
        <v>66</v>
      </c>
      <c r="C77" s="57" t="s">
        <v>868</v>
      </c>
      <c r="D77" s="108"/>
      <c r="E77" s="35">
        <v>1594.0287314220504</v>
      </c>
      <c r="F77" s="2">
        <f t="shared" si="3"/>
        <v>0</v>
      </c>
      <c r="G77" s="3"/>
      <c r="H77" s="38">
        <f t="shared" si="4"/>
        <v>0</v>
      </c>
      <c r="I77" s="102"/>
      <c r="J77" s="141"/>
    </row>
    <row r="78" spans="1:10" s="33" customFormat="1" ht="24" hidden="1" customHeight="1" x14ac:dyDescent="0.2">
      <c r="A78" s="59" t="s">
        <v>178</v>
      </c>
      <c r="B78" s="60" t="s">
        <v>38</v>
      </c>
      <c r="C78" s="57" t="s">
        <v>249</v>
      </c>
      <c r="D78" s="108"/>
      <c r="E78" s="35">
        <v>1649.76728436809</v>
      </c>
      <c r="F78" s="2">
        <f t="shared" si="3"/>
        <v>0</v>
      </c>
      <c r="G78" s="3"/>
      <c r="H78" s="38">
        <f t="shared" si="4"/>
        <v>0</v>
      </c>
      <c r="I78" s="102"/>
      <c r="J78" s="141"/>
    </row>
    <row r="79" spans="1:10" s="33" customFormat="1" ht="48" hidden="1" customHeight="1" x14ac:dyDescent="0.2">
      <c r="A79" s="59" t="s">
        <v>1113</v>
      </c>
      <c r="B79" s="116" t="s">
        <v>999</v>
      </c>
      <c r="C79" s="57" t="s">
        <v>249</v>
      </c>
      <c r="D79" s="108"/>
      <c r="E79" s="35">
        <v>1278.8113553684721</v>
      </c>
      <c r="F79" s="2">
        <f>D79*E79</f>
        <v>0</v>
      </c>
      <c r="G79" s="3"/>
      <c r="H79" s="38">
        <f t="shared" si="4"/>
        <v>0</v>
      </c>
      <c r="I79" s="102"/>
      <c r="J79" s="141"/>
    </row>
    <row r="80" spans="1:10" s="33" customFormat="1" ht="24" hidden="1" customHeight="1" x14ac:dyDescent="0.2">
      <c r="A80" s="59" t="s">
        <v>179</v>
      </c>
      <c r="B80" s="60" t="s">
        <v>1020</v>
      </c>
      <c r="C80" s="57" t="s">
        <v>249</v>
      </c>
      <c r="D80" s="108"/>
      <c r="E80" s="35">
        <v>3708.5529305685691</v>
      </c>
      <c r="F80" s="2">
        <f>D80*E80</f>
        <v>0</v>
      </c>
      <c r="G80" s="3"/>
      <c r="H80" s="38">
        <f t="shared" si="4"/>
        <v>0</v>
      </c>
      <c r="I80" s="103"/>
      <c r="J80" s="141"/>
    </row>
    <row r="81" spans="1:10" ht="12" hidden="1" customHeight="1" x14ac:dyDescent="0.2">
      <c r="A81" s="59" t="s">
        <v>308</v>
      </c>
      <c r="B81" s="60" t="s">
        <v>885</v>
      </c>
      <c r="C81" s="57" t="s">
        <v>712</v>
      </c>
      <c r="D81" s="108"/>
      <c r="E81" s="35">
        <v>902.80815648502414</v>
      </c>
      <c r="F81" s="2">
        <f t="shared" si="3"/>
        <v>0</v>
      </c>
      <c r="G81" s="3"/>
      <c r="H81" s="38">
        <f t="shared" si="4"/>
        <v>0</v>
      </c>
      <c r="I81" s="105"/>
    </row>
    <row r="82" spans="1:10" ht="12" hidden="1" customHeight="1" x14ac:dyDescent="0.2">
      <c r="A82" s="59" t="s">
        <v>309</v>
      </c>
      <c r="B82" s="60" t="s">
        <v>69</v>
      </c>
      <c r="C82" s="57" t="s">
        <v>712</v>
      </c>
      <c r="D82" s="108"/>
      <c r="E82" s="35">
        <v>851.92153377502416</v>
      </c>
      <c r="F82" s="2">
        <f t="shared" si="3"/>
        <v>0</v>
      </c>
      <c r="G82" s="3"/>
      <c r="H82" s="38">
        <f t="shared" si="4"/>
        <v>0</v>
      </c>
      <c r="I82" s="105"/>
    </row>
    <row r="83" spans="1:10" ht="12" hidden="1" customHeight="1" x14ac:dyDescent="0.2">
      <c r="A83" s="59" t="s">
        <v>187</v>
      </c>
      <c r="B83" s="60" t="s">
        <v>70</v>
      </c>
      <c r="C83" s="57" t="s">
        <v>712</v>
      </c>
      <c r="D83" s="108"/>
      <c r="E83" s="35">
        <v>801.03491106502406</v>
      </c>
      <c r="F83" s="2">
        <f t="shared" si="3"/>
        <v>0</v>
      </c>
      <c r="G83" s="3"/>
      <c r="H83" s="38">
        <f t="shared" si="4"/>
        <v>0</v>
      </c>
      <c r="I83" s="105"/>
    </row>
    <row r="84" spans="1:10" ht="12" hidden="1" customHeight="1" x14ac:dyDescent="0.2">
      <c r="A84" s="59" t="s">
        <v>1114</v>
      </c>
      <c r="B84" s="60" t="s">
        <v>993</v>
      </c>
      <c r="C84" s="57" t="s">
        <v>712</v>
      </c>
      <c r="D84" s="108"/>
      <c r="E84" s="35">
        <v>319.17931391711801</v>
      </c>
      <c r="F84" s="2">
        <f t="shared" si="3"/>
        <v>0</v>
      </c>
      <c r="G84" s="3"/>
      <c r="H84" s="38">
        <f t="shared" si="4"/>
        <v>0</v>
      </c>
      <c r="I84" s="105"/>
    </row>
    <row r="85" spans="1:10" s="68" customFormat="1" ht="12" hidden="1" customHeight="1" x14ac:dyDescent="0.2">
      <c r="A85" s="46"/>
      <c r="B85" s="65"/>
      <c r="C85" s="69"/>
      <c r="D85" s="70"/>
      <c r="E85" s="67"/>
      <c r="F85" s="66"/>
      <c r="G85" s="66"/>
      <c r="H85" s="66"/>
      <c r="I85" s="112">
        <f>SUM(H75:H84)</f>
        <v>0</v>
      </c>
      <c r="J85" s="143"/>
    </row>
    <row r="86" spans="1:10" ht="12" hidden="1" customHeight="1" x14ac:dyDescent="0.2">
      <c r="A86" s="44" t="s">
        <v>813</v>
      </c>
      <c r="B86" s="27" t="s">
        <v>701</v>
      </c>
      <c r="C86" s="95"/>
      <c r="D86" s="107"/>
      <c r="E86" s="49"/>
      <c r="F86" s="28"/>
      <c r="G86" s="5">
        <f>SUBTOTAL(109,F86:F123)</f>
        <v>0</v>
      </c>
      <c r="H86" s="6">
        <f>G86/$G$671</f>
        <v>0</v>
      </c>
    </row>
    <row r="87" spans="1:10" s="33" customFormat="1" ht="12" hidden="1" customHeight="1" x14ac:dyDescent="0.2">
      <c r="A87" s="40" t="s">
        <v>713</v>
      </c>
      <c r="B87" s="10" t="s">
        <v>395</v>
      </c>
      <c r="C87" s="111"/>
      <c r="D87" s="108"/>
      <c r="E87" s="50"/>
      <c r="F87" s="39"/>
      <c r="G87" s="32"/>
      <c r="H87" s="38"/>
      <c r="I87" s="102"/>
      <c r="J87" s="141"/>
    </row>
    <row r="88" spans="1:10" s="33" customFormat="1" ht="24" hidden="1" customHeight="1" x14ac:dyDescent="0.2">
      <c r="A88" s="40" t="s">
        <v>188</v>
      </c>
      <c r="B88" s="10" t="s">
        <v>2</v>
      </c>
      <c r="C88" s="57" t="s">
        <v>249</v>
      </c>
      <c r="D88" s="108"/>
      <c r="E88" s="35">
        <v>31433.296061380745</v>
      </c>
      <c r="F88" s="2">
        <f t="shared" ref="F88:F108" si="5">D88*E88</f>
        <v>0</v>
      </c>
      <c r="G88" s="32"/>
      <c r="H88" s="38">
        <f t="shared" ref="H88:H108" si="6">F88/$G$671</f>
        <v>0</v>
      </c>
      <c r="I88" s="102"/>
      <c r="J88" s="141"/>
    </row>
    <row r="89" spans="1:10" s="33" customFormat="1" ht="24" hidden="1" customHeight="1" x14ac:dyDescent="0.2">
      <c r="A89" s="40" t="s">
        <v>189</v>
      </c>
      <c r="B89" s="10" t="s">
        <v>271</v>
      </c>
      <c r="C89" s="57" t="s">
        <v>249</v>
      </c>
      <c r="D89" s="108"/>
      <c r="E89" s="35">
        <v>29406.263369200609</v>
      </c>
      <c r="F89" s="2">
        <f t="shared" si="5"/>
        <v>0</v>
      </c>
      <c r="G89" s="32"/>
      <c r="H89" s="38">
        <f t="shared" si="6"/>
        <v>0</v>
      </c>
      <c r="I89" s="102"/>
      <c r="J89" s="141"/>
    </row>
    <row r="90" spans="1:10" s="33" customFormat="1" ht="24" hidden="1" customHeight="1" x14ac:dyDescent="0.2">
      <c r="A90" s="40" t="s">
        <v>190</v>
      </c>
      <c r="B90" s="10" t="s">
        <v>270</v>
      </c>
      <c r="C90" s="57" t="s">
        <v>249</v>
      </c>
      <c r="D90" s="108"/>
      <c r="E90" s="35">
        <v>44895.261334936513</v>
      </c>
      <c r="F90" s="2">
        <f>D90*E90</f>
        <v>0</v>
      </c>
      <c r="G90" s="32"/>
      <c r="H90" s="38">
        <f t="shared" si="6"/>
        <v>0</v>
      </c>
      <c r="I90" s="102"/>
      <c r="J90" s="141"/>
    </row>
    <row r="91" spans="1:10" s="33" customFormat="1" ht="24" hidden="1" customHeight="1" x14ac:dyDescent="0.2">
      <c r="A91" s="40" t="s">
        <v>191</v>
      </c>
      <c r="B91" s="10" t="s">
        <v>58</v>
      </c>
      <c r="C91" s="57" t="s">
        <v>249</v>
      </c>
      <c r="D91" s="108"/>
      <c r="E91" s="35">
        <v>42546.915865429924</v>
      </c>
      <c r="F91" s="2">
        <f t="shared" si="5"/>
        <v>0</v>
      </c>
      <c r="G91" s="32"/>
      <c r="H91" s="38">
        <f t="shared" si="6"/>
        <v>0</v>
      </c>
      <c r="I91" s="102"/>
      <c r="J91" s="141"/>
    </row>
    <row r="92" spans="1:10" s="33" customFormat="1" ht="24" hidden="1" customHeight="1" x14ac:dyDescent="0.2">
      <c r="A92" s="40" t="s">
        <v>1115</v>
      </c>
      <c r="B92" s="10" t="s">
        <v>272</v>
      </c>
      <c r="C92" s="57" t="s">
        <v>249</v>
      </c>
      <c r="D92" s="108"/>
      <c r="E92" s="35">
        <v>27550.073233660856</v>
      </c>
      <c r="F92" s="2">
        <f>D92*E92</f>
        <v>0</v>
      </c>
      <c r="G92" s="32"/>
      <c r="H92" s="38">
        <f t="shared" si="6"/>
        <v>0</v>
      </c>
      <c r="I92" s="102"/>
      <c r="J92" s="141"/>
    </row>
    <row r="93" spans="1:10" s="33" customFormat="1" ht="24" hidden="1" customHeight="1" x14ac:dyDescent="0.2">
      <c r="A93" s="40" t="s">
        <v>19</v>
      </c>
      <c r="B93" s="10" t="s">
        <v>890</v>
      </c>
      <c r="C93" s="57" t="s">
        <v>249</v>
      </c>
      <c r="D93" s="108"/>
      <c r="E93" s="35">
        <v>27848.458427990743</v>
      </c>
      <c r="F93" s="2">
        <f t="shared" si="5"/>
        <v>0</v>
      </c>
      <c r="G93" s="32"/>
      <c r="H93" s="38">
        <f t="shared" si="6"/>
        <v>0</v>
      </c>
      <c r="I93" s="102"/>
      <c r="J93" s="141"/>
    </row>
    <row r="94" spans="1:10" s="33" customFormat="1" ht="24" hidden="1" customHeight="1" x14ac:dyDescent="0.2">
      <c r="A94" s="40" t="s">
        <v>192</v>
      </c>
      <c r="B94" s="10" t="s">
        <v>891</v>
      </c>
      <c r="C94" s="111" t="s">
        <v>249</v>
      </c>
      <c r="D94" s="108"/>
      <c r="E94" s="35">
        <v>29281.396423255203</v>
      </c>
      <c r="F94" s="32">
        <f t="shared" si="5"/>
        <v>0</v>
      </c>
      <c r="G94" s="32"/>
      <c r="H94" s="38">
        <f t="shared" si="6"/>
        <v>0</v>
      </c>
      <c r="I94" s="102"/>
      <c r="J94" s="141"/>
    </row>
    <row r="95" spans="1:10" s="33" customFormat="1" ht="24" hidden="1" customHeight="1" x14ac:dyDescent="0.2">
      <c r="A95" s="40" t="s">
        <v>193</v>
      </c>
      <c r="B95" s="10" t="s">
        <v>897</v>
      </c>
      <c r="C95" s="57" t="s">
        <v>249</v>
      </c>
      <c r="D95" s="108"/>
      <c r="E95" s="35">
        <v>35361.482382827271</v>
      </c>
      <c r="F95" s="2">
        <f t="shared" si="5"/>
        <v>0</v>
      </c>
      <c r="G95" s="32"/>
      <c r="H95" s="38">
        <f t="shared" si="6"/>
        <v>0</v>
      </c>
      <c r="I95" s="102"/>
      <c r="J95" s="141"/>
    </row>
    <row r="96" spans="1:10" s="33" customFormat="1" ht="24" hidden="1" customHeight="1" x14ac:dyDescent="0.2">
      <c r="A96" s="40" t="s">
        <v>1116</v>
      </c>
      <c r="B96" s="10" t="s">
        <v>273</v>
      </c>
      <c r="C96" s="57" t="s">
        <v>249</v>
      </c>
      <c r="D96" s="108"/>
      <c r="E96" s="35">
        <v>43894.775946372836</v>
      </c>
      <c r="F96" s="2">
        <f t="shared" si="5"/>
        <v>0</v>
      </c>
      <c r="G96" s="32"/>
      <c r="H96" s="38">
        <f t="shared" si="6"/>
        <v>0</v>
      </c>
      <c r="I96" s="102"/>
      <c r="J96" s="141"/>
    </row>
    <row r="97" spans="1:10" s="33" customFormat="1" ht="24" hidden="1" customHeight="1" x14ac:dyDescent="0.2">
      <c r="A97" s="40" t="s">
        <v>1117</v>
      </c>
      <c r="B97" s="10" t="s">
        <v>274</v>
      </c>
      <c r="C97" s="57" t="s">
        <v>249</v>
      </c>
      <c r="D97" s="108"/>
      <c r="E97" s="35">
        <v>44926.968331987453</v>
      </c>
      <c r="F97" s="2">
        <f t="shared" si="5"/>
        <v>0</v>
      </c>
      <c r="G97" s="32"/>
      <c r="H97" s="38">
        <f t="shared" si="6"/>
        <v>0</v>
      </c>
      <c r="I97" s="103"/>
      <c r="J97" s="141"/>
    </row>
    <row r="98" spans="1:10" s="33" customFormat="1" ht="24" hidden="1" customHeight="1" x14ac:dyDescent="0.2">
      <c r="A98" s="40" t="s">
        <v>194</v>
      </c>
      <c r="B98" s="10" t="s">
        <v>806</v>
      </c>
      <c r="C98" s="57" t="s">
        <v>249</v>
      </c>
      <c r="D98" s="108"/>
      <c r="E98" s="35">
        <v>44363.337460558854</v>
      </c>
      <c r="F98" s="2">
        <f t="shared" si="5"/>
        <v>0</v>
      </c>
      <c r="G98" s="32"/>
      <c r="H98" s="38">
        <f t="shared" si="6"/>
        <v>0</v>
      </c>
      <c r="I98" s="103"/>
      <c r="J98" s="141"/>
    </row>
    <row r="99" spans="1:10" s="33" customFormat="1" ht="24" hidden="1" customHeight="1" x14ac:dyDescent="0.2">
      <c r="A99" s="40" t="s">
        <v>195</v>
      </c>
      <c r="B99" s="10" t="s">
        <v>326</v>
      </c>
      <c r="C99" s="57" t="s">
        <v>249</v>
      </c>
      <c r="D99" s="108"/>
      <c r="E99" s="35">
        <v>64182.922505651426</v>
      </c>
      <c r="F99" s="2">
        <f t="shared" si="5"/>
        <v>0</v>
      </c>
      <c r="G99" s="32"/>
      <c r="H99" s="38">
        <f t="shared" si="6"/>
        <v>0</v>
      </c>
      <c r="I99" s="103"/>
      <c r="J99" s="141"/>
    </row>
    <row r="100" spans="1:10" s="33" customFormat="1" ht="24" hidden="1" customHeight="1" x14ac:dyDescent="0.2">
      <c r="A100" s="40" t="s">
        <v>196</v>
      </c>
      <c r="B100" s="10" t="s">
        <v>1141</v>
      </c>
      <c r="C100" s="57" t="s">
        <v>249</v>
      </c>
      <c r="D100" s="108"/>
      <c r="E100" s="35">
        <v>57320.52993077186</v>
      </c>
      <c r="F100" s="2">
        <f>D100*E100</f>
        <v>0</v>
      </c>
      <c r="G100" s="32"/>
      <c r="H100" s="38">
        <f t="shared" si="6"/>
        <v>0</v>
      </c>
      <c r="I100" s="103"/>
      <c r="J100" s="141"/>
    </row>
    <row r="101" spans="1:10" s="33" customFormat="1" ht="24" hidden="1" customHeight="1" x14ac:dyDescent="0.2">
      <c r="A101" s="40" t="s">
        <v>197</v>
      </c>
      <c r="B101" s="10" t="s">
        <v>924</v>
      </c>
      <c r="C101" s="57" t="s">
        <v>249</v>
      </c>
      <c r="D101" s="108"/>
      <c r="E101" s="35">
        <v>53038.726159804159</v>
      </c>
      <c r="F101" s="2">
        <f t="shared" si="5"/>
        <v>0</v>
      </c>
      <c r="G101" s="32"/>
      <c r="H101" s="38">
        <f t="shared" si="6"/>
        <v>0</v>
      </c>
      <c r="I101" s="102"/>
      <c r="J101" s="141"/>
    </row>
    <row r="102" spans="1:10" s="33" customFormat="1" ht="12" hidden="1" customHeight="1" x14ac:dyDescent="0.2">
      <c r="A102" s="40" t="s">
        <v>198</v>
      </c>
      <c r="B102" s="10" t="s">
        <v>263</v>
      </c>
      <c r="C102" s="57" t="s">
        <v>249</v>
      </c>
      <c r="D102" s="108"/>
      <c r="E102" s="35">
        <v>41954.650017809159</v>
      </c>
      <c r="F102" s="2">
        <f t="shared" si="5"/>
        <v>0</v>
      </c>
      <c r="G102" s="32"/>
      <c r="H102" s="38">
        <f t="shared" si="6"/>
        <v>0</v>
      </c>
      <c r="I102" s="102"/>
      <c r="J102" s="141"/>
    </row>
    <row r="103" spans="1:10" s="33" customFormat="1" ht="24" hidden="1" customHeight="1" x14ac:dyDescent="0.2">
      <c r="A103" s="40" t="s">
        <v>199</v>
      </c>
      <c r="B103" s="10" t="s">
        <v>1174</v>
      </c>
      <c r="C103" s="57" t="s">
        <v>249</v>
      </c>
      <c r="D103" s="108"/>
      <c r="E103" s="35">
        <v>43039.582520780859</v>
      </c>
      <c r="F103" s="2">
        <f t="shared" si="5"/>
        <v>0</v>
      </c>
      <c r="G103" s="32"/>
      <c r="H103" s="38">
        <f t="shared" si="6"/>
        <v>0</v>
      </c>
      <c r="I103" s="102"/>
      <c r="J103" s="141"/>
    </row>
    <row r="104" spans="1:10" s="33" customFormat="1" ht="24" hidden="1" customHeight="1" x14ac:dyDescent="0.2">
      <c r="A104" s="40" t="s">
        <v>200</v>
      </c>
      <c r="B104" s="10" t="s">
        <v>1002</v>
      </c>
      <c r="C104" s="57" t="s">
        <v>249</v>
      </c>
      <c r="D104" s="108"/>
      <c r="E104" s="35">
        <v>57583.878931340652</v>
      </c>
      <c r="F104" s="2">
        <f>D104*E104</f>
        <v>0</v>
      </c>
      <c r="G104" s="32"/>
      <c r="H104" s="38">
        <f t="shared" si="6"/>
        <v>0</v>
      </c>
      <c r="I104" s="102"/>
      <c r="J104" s="141"/>
    </row>
    <row r="105" spans="1:10" s="33" customFormat="1" ht="24" hidden="1" customHeight="1" x14ac:dyDescent="0.2">
      <c r="A105" s="40" t="s">
        <v>77</v>
      </c>
      <c r="B105" s="10" t="s">
        <v>264</v>
      </c>
      <c r="C105" s="57" t="s">
        <v>249</v>
      </c>
      <c r="D105" s="108"/>
      <c r="E105" s="35">
        <v>63384.448378585068</v>
      </c>
      <c r="F105" s="2">
        <f t="shared" si="5"/>
        <v>0</v>
      </c>
      <c r="G105" s="32"/>
      <c r="H105" s="38">
        <f t="shared" si="6"/>
        <v>0</v>
      </c>
      <c r="I105" s="102"/>
      <c r="J105" s="141"/>
    </row>
    <row r="106" spans="1:10" s="33" customFormat="1" ht="24" hidden="1" customHeight="1" x14ac:dyDescent="0.2">
      <c r="A106" s="40" t="s">
        <v>78</v>
      </c>
      <c r="B106" s="10" t="s">
        <v>265</v>
      </c>
      <c r="C106" s="111" t="s">
        <v>249</v>
      </c>
      <c r="D106" s="108"/>
      <c r="E106" s="35">
        <v>54768.747027238853</v>
      </c>
      <c r="F106" s="32">
        <f t="shared" si="5"/>
        <v>0</v>
      </c>
      <c r="G106" s="32"/>
      <c r="H106" s="38">
        <f t="shared" si="6"/>
        <v>0</v>
      </c>
      <c r="I106" s="102"/>
      <c r="J106" s="141"/>
    </row>
    <row r="107" spans="1:10" s="33" customFormat="1" ht="12" hidden="1" customHeight="1" x14ac:dyDescent="0.2">
      <c r="A107" s="40" t="s">
        <v>1118</v>
      </c>
      <c r="B107" s="10" t="s">
        <v>266</v>
      </c>
      <c r="C107" s="57" t="s">
        <v>249</v>
      </c>
      <c r="D107" s="108"/>
      <c r="E107" s="35">
        <v>50629.745816422386</v>
      </c>
      <c r="F107" s="2">
        <f t="shared" si="5"/>
        <v>0</v>
      </c>
      <c r="G107" s="32"/>
      <c r="H107" s="38">
        <f t="shared" si="6"/>
        <v>0</v>
      </c>
      <c r="I107" s="102"/>
      <c r="J107" s="141"/>
    </row>
    <row r="108" spans="1:10" s="33" customFormat="1" ht="12.75" hidden="1" customHeight="1" x14ac:dyDescent="0.2">
      <c r="A108" s="40" t="s">
        <v>1175</v>
      </c>
      <c r="B108" s="10" t="s">
        <v>267</v>
      </c>
      <c r="C108" s="57" t="s">
        <v>249</v>
      </c>
      <c r="D108" s="108"/>
      <c r="E108" s="35">
        <v>63500.681851573841</v>
      </c>
      <c r="F108" s="2">
        <f t="shared" si="5"/>
        <v>0</v>
      </c>
      <c r="G108" s="32"/>
      <c r="H108" s="38">
        <f t="shared" si="6"/>
        <v>0</v>
      </c>
      <c r="I108" s="102"/>
      <c r="J108" s="141"/>
    </row>
    <row r="109" spans="1:10" s="33" customFormat="1" ht="12" hidden="1" customHeight="1" x14ac:dyDescent="0.2">
      <c r="A109" s="40" t="s">
        <v>714</v>
      </c>
      <c r="B109" s="10" t="s">
        <v>398</v>
      </c>
      <c r="C109" s="57"/>
      <c r="D109" s="108"/>
      <c r="E109" s="50"/>
      <c r="F109" s="2"/>
      <c r="G109" s="32"/>
      <c r="H109" s="38"/>
      <c r="I109" s="102"/>
      <c r="J109" s="141"/>
    </row>
    <row r="110" spans="1:10" s="33" customFormat="1" ht="36" hidden="1" customHeight="1" x14ac:dyDescent="0.2">
      <c r="A110" s="40" t="s">
        <v>1119</v>
      </c>
      <c r="B110" s="10" t="s">
        <v>41</v>
      </c>
      <c r="C110" s="57" t="s">
        <v>712</v>
      </c>
      <c r="D110" s="108"/>
      <c r="E110" s="35">
        <v>17536.163986222244</v>
      </c>
      <c r="F110" s="2">
        <f>D110*E110</f>
        <v>0</v>
      </c>
      <c r="G110" s="32"/>
      <c r="H110" s="38">
        <f t="shared" ref="H110:H118" si="7">F110/$G$671</f>
        <v>0</v>
      </c>
      <c r="I110" s="102"/>
      <c r="J110" s="141"/>
    </row>
    <row r="111" spans="1:10" s="33" customFormat="1" ht="36" hidden="1" customHeight="1" x14ac:dyDescent="0.2">
      <c r="A111" s="40" t="s">
        <v>1120</v>
      </c>
      <c r="B111" s="10" t="s">
        <v>42</v>
      </c>
      <c r="C111" s="57" t="s">
        <v>712</v>
      </c>
      <c r="D111" s="108"/>
      <c r="E111" s="35">
        <v>7710.8387266113486</v>
      </c>
      <c r="F111" s="2">
        <f>D111*E111</f>
        <v>0</v>
      </c>
      <c r="G111" s="32"/>
      <c r="H111" s="38">
        <f t="shared" si="7"/>
        <v>0</v>
      </c>
      <c r="I111" s="102"/>
      <c r="J111" s="141"/>
    </row>
    <row r="112" spans="1:10" s="33" customFormat="1" ht="36" hidden="1" customHeight="1" x14ac:dyDescent="0.2">
      <c r="A112" s="40" t="s">
        <v>1121</v>
      </c>
      <c r="B112" s="10" t="s">
        <v>905</v>
      </c>
      <c r="C112" s="57" t="s">
        <v>250</v>
      </c>
      <c r="D112" s="108"/>
      <c r="E112" s="35">
        <v>85170.425776455537</v>
      </c>
      <c r="F112" s="2">
        <f t="shared" ref="F112:F116" si="8">D112*E112</f>
        <v>0</v>
      </c>
      <c r="G112" s="32"/>
      <c r="H112" s="38">
        <f t="shared" si="7"/>
        <v>0</v>
      </c>
      <c r="I112" s="102"/>
      <c r="J112" s="141"/>
    </row>
    <row r="113" spans="1:10" s="33" customFormat="1" ht="12" hidden="1" customHeight="1" x14ac:dyDescent="0.2">
      <c r="A113" s="40" t="s">
        <v>260</v>
      </c>
      <c r="B113" s="10" t="s">
        <v>39</v>
      </c>
      <c r="C113" s="57" t="s">
        <v>712</v>
      </c>
      <c r="D113" s="108"/>
      <c r="E113" s="35">
        <v>8655.300978905314</v>
      </c>
      <c r="F113" s="2">
        <f t="shared" si="8"/>
        <v>0</v>
      </c>
      <c r="G113" s="32"/>
      <c r="H113" s="38">
        <f t="shared" si="7"/>
        <v>0</v>
      </c>
      <c r="I113" s="102"/>
      <c r="J113" s="141"/>
    </row>
    <row r="114" spans="1:10" s="33" customFormat="1" ht="12" hidden="1" customHeight="1" x14ac:dyDescent="0.2">
      <c r="A114" s="40" t="s">
        <v>1122</v>
      </c>
      <c r="B114" s="10" t="s">
        <v>40</v>
      </c>
      <c r="C114" s="57" t="s">
        <v>712</v>
      </c>
      <c r="D114" s="108"/>
      <c r="E114" s="35">
        <v>12967.01652262638</v>
      </c>
      <c r="F114" s="2">
        <f t="shared" si="8"/>
        <v>0</v>
      </c>
      <c r="G114" s="32"/>
      <c r="H114" s="38">
        <f t="shared" si="7"/>
        <v>0</v>
      </c>
      <c r="I114" s="102"/>
      <c r="J114" s="141"/>
    </row>
    <row r="115" spans="1:10" s="33" customFormat="1" ht="24" hidden="1" x14ac:dyDescent="0.2">
      <c r="A115" s="40" t="s">
        <v>261</v>
      </c>
      <c r="B115" s="10" t="s">
        <v>289</v>
      </c>
      <c r="C115" s="57" t="s">
        <v>250</v>
      </c>
      <c r="D115" s="108"/>
      <c r="E115" s="35">
        <v>7234.1235322950251</v>
      </c>
      <c r="F115" s="2">
        <f t="shared" si="8"/>
        <v>0</v>
      </c>
      <c r="G115" s="32"/>
      <c r="H115" s="38">
        <f t="shared" si="7"/>
        <v>0</v>
      </c>
      <c r="I115" s="102"/>
      <c r="J115" s="141"/>
    </row>
    <row r="116" spans="1:10" s="33" customFormat="1" ht="24" hidden="1" x14ac:dyDescent="0.2">
      <c r="A116" s="40" t="s">
        <v>1123</v>
      </c>
      <c r="B116" s="10" t="s">
        <v>11</v>
      </c>
      <c r="C116" s="57" t="s">
        <v>868</v>
      </c>
      <c r="D116" s="108"/>
      <c r="E116" s="35">
        <v>10303.204789161551</v>
      </c>
      <c r="F116" s="2">
        <f t="shared" si="8"/>
        <v>0</v>
      </c>
      <c r="G116" s="32"/>
      <c r="H116" s="38">
        <f t="shared" si="7"/>
        <v>0</v>
      </c>
      <c r="I116" s="102"/>
      <c r="J116" s="141"/>
    </row>
    <row r="117" spans="1:10" s="33" customFormat="1" ht="12" hidden="1" customHeight="1" x14ac:dyDescent="0.2">
      <c r="A117" s="40" t="s">
        <v>1124</v>
      </c>
      <c r="B117" s="10" t="s">
        <v>904</v>
      </c>
      <c r="C117" s="57" t="s">
        <v>114</v>
      </c>
      <c r="D117" s="108"/>
      <c r="E117" s="35">
        <v>1606.7069727769108</v>
      </c>
      <c r="F117" s="2">
        <f>D117*E117</f>
        <v>0</v>
      </c>
      <c r="G117" s="32"/>
      <c r="H117" s="38">
        <f t="shared" si="7"/>
        <v>0</v>
      </c>
      <c r="I117" s="102"/>
      <c r="J117" s="141"/>
    </row>
    <row r="118" spans="1:10" s="33" customFormat="1" ht="12" hidden="1" customHeight="1" x14ac:dyDescent="0.2">
      <c r="A118" s="40" t="s">
        <v>123</v>
      </c>
      <c r="B118" s="10" t="s">
        <v>1006</v>
      </c>
      <c r="C118" s="57" t="s">
        <v>250</v>
      </c>
      <c r="D118" s="108"/>
      <c r="E118" s="35">
        <v>94054.658109744589</v>
      </c>
      <c r="F118" s="2">
        <f>D118*E118</f>
        <v>0</v>
      </c>
      <c r="G118" s="32"/>
      <c r="H118" s="38">
        <f t="shared" si="7"/>
        <v>0</v>
      </c>
      <c r="I118" s="102"/>
      <c r="J118" s="141"/>
    </row>
    <row r="119" spans="1:10" s="33" customFormat="1" ht="12" hidden="1" customHeight="1" x14ac:dyDescent="0.2">
      <c r="A119" s="40" t="s">
        <v>569</v>
      </c>
      <c r="B119" s="10" t="s">
        <v>399</v>
      </c>
      <c r="C119" s="57"/>
      <c r="D119" s="108"/>
      <c r="E119" s="50"/>
      <c r="F119" s="2"/>
      <c r="G119" s="32"/>
      <c r="H119" s="38"/>
      <c r="I119" s="102"/>
      <c r="J119" s="141"/>
    </row>
    <row r="120" spans="1:10" s="33" customFormat="1" ht="12" hidden="1" customHeight="1" x14ac:dyDescent="0.2">
      <c r="A120" s="40" t="s">
        <v>1125</v>
      </c>
      <c r="B120" s="10" t="s">
        <v>232</v>
      </c>
      <c r="C120" s="57" t="s">
        <v>712</v>
      </c>
      <c r="D120" s="108"/>
      <c r="E120" s="50">
        <v>848.15555083897402</v>
      </c>
      <c r="F120" s="2">
        <f t="shared" ref="F120" si="9">D120*E120</f>
        <v>0</v>
      </c>
      <c r="G120" s="32"/>
      <c r="H120" s="38">
        <f>F120/$G$671</f>
        <v>0</v>
      </c>
      <c r="I120" s="102"/>
      <c r="J120" s="141"/>
    </row>
    <row r="121" spans="1:10" s="33" customFormat="1" ht="12" hidden="1" customHeight="1" x14ac:dyDescent="0.2">
      <c r="A121" s="40" t="s">
        <v>396</v>
      </c>
      <c r="B121" s="10" t="s">
        <v>570</v>
      </c>
      <c r="C121" s="57"/>
      <c r="D121" s="108"/>
      <c r="E121" s="50"/>
      <c r="F121" s="2"/>
      <c r="G121" s="32"/>
      <c r="H121" s="38"/>
      <c r="I121" s="102"/>
      <c r="J121" s="141"/>
    </row>
    <row r="122" spans="1:10" s="33" customFormat="1" ht="36" hidden="1" customHeight="1" x14ac:dyDescent="0.2">
      <c r="A122" s="40" t="s">
        <v>1126</v>
      </c>
      <c r="B122" s="60" t="s">
        <v>1023</v>
      </c>
      <c r="C122" s="57" t="s">
        <v>868</v>
      </c>
      <c r="D122" s="108"/>
      <c r="E122" s="35">
        <v>14772.735276543153</v>
      </c>
      <c r="F122" s="2">
        <f>D122*E122</f>
        <v>0</v>
      </c>
      <c r="G122" s="32"/>
      <c r="H122" s="38">
        <f>F122/$G$671</f>
        <v>0</v>
      </c>
      <c r="I122" s="103"/>
      <c r="J122" s="141"/>
    </row>
    <row r="123" spans="1:10" s="68" customFormat="1" ht="12" hidden="1" customHeight="1" x14ac:dyDescent="0.25">
      <c r="A123" s="46"/>
      <c r="B123" s="34"/>
      <c r="C123" s="69"/>
      <c r="D123" s="70"/>
      <c r="E123" s="80"/>
      <c r="F123" s="81"/>
      <c r="G123" s="18"/>
      <c r="H123" s="82"/>
      <c r="I123" s="112">
        <f>SUM(H87:H121)</f>
        <v>0</v>
      </c>
      <c r="J123" s="143"/>
    </row>
    <row r="124" spans="1:10" ht="12" customHeight="1" x14ac:dyDescent="0.2">
      <c r="A124" s="44" t="s">
        <v>720</v>
      </c>
      <c r="B124" s="27" t="s">
        <v>400</v>
      </c>
      <c r="C124" s="95"/>
      <c r="D124" s="107"/>
      <c r="E124" s="49"/>
      <c r="F124" s="28"/>
      <c r="G124" s="5">
        <f>SUBTOTAL(109,F124:F138)</f>
        <v>11529.1</v>
      </c>
      <c r="H124" s="6">
        <f>G124/$G$671</f>
        <v>2.371695745746014E-3</v>
      </c>
    </row>
    <row r="125" spans="1:10" ht="12" customHeight="1" x14ac:dyDescent="0.2">
      <c r="A125" s="60" t="s">
        <v>715</v>
      </c>
      <c r="B125" s="60" t="s">
        <v>280</v>
      </c>
      <c r="C125" s="57"/>
      <c r="D125" s="115"/>
      <c r="E125" s="35"/>
      <c r="F125" s="2"/>
      <c r="G125" s="3"/>
      <c r="H125" s="4"/>
    </row>
    <row r="126" spans="1:10" ht="24" hidden="1" x14ac:dyDescent="0.2">
      <c r="A126" s="60" t="s">
        <v>1127</v>
      </c>
      <c r="B126" s="60" t="s">
        <v>307</v>
      </c>
      <c r="C126" s="57" t="s">
        <v>249</v>
      </c>
      <c r="D126" s="115"/>
      <c r="E126" s="35">
        <v>17418.609380773927</v>
      </c>
      <c r="F126" s="2">
        <f t="shared" ref="F126" si="10">D126*E126</f>
        <v>0</v>
      </c>
      <c r="G126" s="32"/>
      <c r="H126" s="38">
        <f>F126/$G$671</f>
        <v>0</v>
      </c>
    </row>
    <row r="127" spans="1:10" ht="24" x14ac:dyDescent="0.2">
      <c r="A127" s="60" t="s">
        <v>1128</v>
      </c>
      <c r="B127" s="60" t="s">
        <v>1189</v>
      </c>
      <c r="C127" s="57" t="s">
        <v>868</v>
      </c>
      <c r="D127" s="115">
        <v>2.5</v>
      </c>
      <c r="E127" s="35">
        <v>4611.6400000000003</v>
      </c>
      <c r="F127" s="2">
        <f>D127*E127</f>
        <v>11529.1</v>
      </c>
      <c r="G127" s="3"/>
      <c r="H127" s="4">
        <f>F127/$G$671</f>
        <v>2.371695745746014E-3</v>
      </c>
    </row>
    <row r="128" spans="1:10" ht="12" hidden="1" customHeight="1" x14ac:dyDescent="0.2">
      <c r="A128" s="60" t="s">
        <v>716</v>
      </c>
      <c r="B128" s="60" t="s">
        <v>657</v>
      </c>
      <c r="C128" s="57"/>
      <c r="D128" s="108"/>
      <c r="E128" s="35"/>
      <c r="F128" s="2"/>
      <c r="G128" s="3"/>
      <c r="H128" s="4"/>
    </row>
    <row r="129" spans="1:10" ht="24" hidden="1" customHeight="1" x14ac:dyDescent="0.2">
      <c r="A129" s="60" t="s">
        <v>354</v>
      </c>
      <c r="B129" s="116" t="s">
        <v>320</v>
      </c>
      <c r="C129" s="57" t="s">
        <v>868</v>
      </c>
      <c r="D129" s="108"/>
      <c r="E129" s="35">
        <v>1817.0982133704172</v>
      </c>
      <c r="F129" s="2">
        <f t="shared" ref="F129:F131" si="11">D129*E129</f>
        <v>0</v>
      </c>
      <c r="G129" s="3"/>
      <c r="H129" s="4">
        <f>F129/$G$671</f>
        <v>0</v>
      </c>
    </row>
    <row r="130" spans="1:10" ht="24" hidden="1" customHeight="1" x14ac:dyDescent="0.2">
      <c r="A130" s="60" t="s">
        <v>1129</v>
      </c>
      <c r="B130" s="116" t="s">
        <v>321</v>
      </c>
      <c r="C130" s="57" t="s">
        <v>868</v>
      </c>
      <c r="D130" s="108"/>
      <c r="E130" s="35">
        <v>1318.8359889872088</v>
      </c>
      <c r="F130" s="2">
        <f t="shared" si="11"/>
        <v>0</v>
      </c>
      <c r="G130" s="3"/>
      <c r="H130" s="4">
        <f>F130/$G$671</f>
        <v>0</v>
      </c>
    </row>
    <row r="131" spans="1:10" ht="24" hidden="1" customHeight="1" x14ac:dyDescent="0.2">
      <c r="A131" s="60" t="s">
        <v>355</v>
      </c>
      <c r="B131" s="60" t="s">
        <v>322</v>
      </c>
      <c r="C131" s="57" t="s">
        <v>868</v>
      </c>
      <c r="D131" s="115"/>
      <c r="E131" s="35">
        <v>1244.7282492804707</v>
      </c>
      <c r="F131" s="2">
        <f t="shared" si="11"/>
        <v>0</v>
      </c>
      <c r="G131" s="3"/>
      <c r="H131" s="4">
        <f>F131/$G$671</f>
        <v>0</v>
      </c>
    </row>
    <row r="132" spans="1:10" ht="12" hidden="1" customHeight="1" x14ac:dyDescent="0.2">
      <c r="A132" s="60" t="s">
        <v>203</v>
      </c>
      <c r="B132" s="60" t="s">
        <v>584</v>
      </c>
      <c r="C132" s="57"/>
      <c r="D132" s="115"/>
      <c r="E132" s="35"/>
      <c r="F132" s="2"/>
      <c r="G132" s="3"/>
      <c r="H132" s="4"/>
    </row>
    <row r="133" spans="1:10" ht="24" hidden="1" x14ac:dyDescent="0.2">
      <c r="A133" s="60" t="s">
        <v>1130</v>
      </c>
      <c r="B133" s="60" t="s">
        <v>166</v>
      </c>
      <c r="C133" s="57" t="s">
        <v>868</v>
      </c>
      <c r="D133" s="115"/>
      <c r="E133" s="35">
        <v>2025.0456368672121</v>
      </c>
      <c r="F133" s="2">
        <f>D133*E133</f>
        <v>0</v>
      </c>
      <c r="G133" s="3"/>
      <c r="H133" s="4">
        <f>F133/$G$671</f>
        <v>0</v>
      </c>
    </row>
    <row r="134" spans="1:10" ht="12" hidden="1" customHeight="1" x14ac:dyDescent="0.2">
      <c r="A134" s="60" t="s">
        <v>585</v>
      </c>
      <c r="B134" s="60" t="s">
        <v>586</v>
      </c>
      <c r="C134" s="57"/>
      <c r="D134" s="115"/>
      <c r="E134" s="35"/>
      <c r="F134" s="2"/>
      <c r="G134" s="3"/>
      <c r="H134" s="4"/>
    </row>
    <row r="135" spans="1:10" s="101" customFormat="1" ht="38.25" hidden="1" customHeight="1" x14ac:dyDescent="0.2">
      <c r="A135" s="60" t="s">
        <v>1131</v>
      </c>
      <c r="B135" s="60" t="s">
        <v>262</v>
      </c>
      <c r="C135" s="57" t="s">
        <v>868</v>
      </c>
      <c r="D135" s="115"/>
      <c r="E135" s="35">
        <v>18864.006986238506</v>
      </c>
      <c r="F135" s="2">
        <f>D135*E135</f>
        <v>0</v>
      </c>
      <c r="G135" s="3"/>
      <c r="H135" s="4">
        <f>F135/$G$671</f>
        <v>0</v>
      </c>
      <c r="J135" s="140"/>
    </row>
    <row r="136" spans="1:10" s="101" customFormat="1" ht="12" hidden="1" customHeight="1" x14ac:dyDescent="0.2">
      <c r="A136" s="60" t="s">
        <v>204</v>
      </c>
      <c r="B136" s="60" t="s">
        <v>570</v>
      </c>
      <c r="C136" s="57"/>
      <c r="D136" s="115"/>
      <c r="E136" s="35"/>
      <c r="F136" s="2"/>
      <c r="G136" s="3"/>
      <c r="H136" s="4"/>
      <c r="J136" s="140"/>
    </row>
    <row r="137" spans="1:10" s="101" customFormat="1" ht="24" hidden="1" x14ac:dyDescent="0.2">
      <c r="A137" s="60" t="s">
        <v>1132</v>
      </c>
      <c r="B137" s="60" t="s">
        <v>702</v>
      </c>
      <c r="C137" s="57"/>
      <c r="D137" s="115"/>
      <c r="E137" s="35">
        <v>3121.4059572200849</v>
      </c>
      <c r="F137" s="2">
        <f>D137*E137</f>
        <v>0</v>
      </c>
      <c r="G137" s="3"/>
      <c r="H137" s="4">
        <f>F137/$G$671</f>
        <v>0</v>
      </c>
      <c r="J137" s="140"/>
    </row>
    <row r="138" spans="1:10" ht="12" customHeight="1" x14ac:dyDescent="0.2">
      <c r="A138" s="46"/>
      <c r="B138" s="65"/>
      <c r="C138" s="69"/>
      <c r="D138" s="70"/>
      <c r="E138" s="67"/>
      <c r="F138" s="66"/>
      <c r="G138" s="66"/>
      <c r="H138" s="66"/>
      <c r="I138" s="105">
        <f>SUM(H125:H137)</f>
        <v>2.371695745746014E-3</v>
      </c>
    </row>
    <row r="139" spans="1:10" ht="12" hidden="1" customHeight="1" x14ac:dyDescent="0.2">
      <c r="A139" s="44" t="s">
        <v>824</v>
      </c>
      <c r="B139" s="27" t="s">
        <v>697</v>
      </c>
      <c r="C139" s="95"/>
      <c r="D139" s="107"/>
      <c r="E139" s="49"/>
      <c r="F139" s="28"/>
      <c r="G139" s="5">
        <f>SUBTOTAL(109,F139:F150)</f>
        <v>0</v>
      </c>
      <c r="H139" s="6">
        <f>G139/$G$671</f>
        <v>0</v>
      </c>
    </row>
    <row r="140" spans="1:10" ht="12" hidden="1" customHeight="1" x14ac:dyDescent="0.2">
      <c r="A140" s="40" t="s">
        <v>807</v>
      </c>
      <c r="B140" s="60" t="s">
        <v>698</v>
      </c>
      <c r="C140" s="57"/>
      <c r="D140" s="115"/>
      <c r="E140" s="50"/>
      <c r="F140" s="39"/>
      <c r="G140" s="32"/>
      <c r="H140" s="4"/>
    </row>
    <row r="141" spans="1:10" ht="54" hidden="1" customHeight="1" x14ac:dyDescent="0.2">
      <c r="A141" s="60" t="s">
        <v>205</v>
      </c>
      <c r="B141" s="64" t="s">
        <v>790</v>
      </c>
      <c r="C141" s="57" t="s">
        <v>868</v>
      </c>
      <c r="D141" s="115"/>
      <c r="E141" s="35">
        <v>2678.1350159414742</v>
      </c>
      <c r="F141" s="35">
        <f t="shared" ref="F141:F143" si="12">D141*E141</f>
        <v>0</v>
      </c>
      <c r="G141" s="32"/>
      <c r="H141" s="4">
        <f>F141/$G$671</f>
        <v>0</v>
      </c>
    </row>
    <row r="142" spans="1:10" ht="61.5" hidden="1" customHeight="1" x14ac:dyDescent="0.2">
      <c r="A142" s="60" t="s">
        <v>792</v>
      </c>
      <c r="B142" s="60" t="s">
        <v>17</v>
      </c>
      <c r="C142" s="57" t="s">
        <v>868</v>
      </c>
      <c r="D142" s="115"/>
      <c r="E142" s="35">
        <v>3935.4187807253461</v>
      </c>
      <c r="F142" s="35">
        <f t="shared" si="12"/>
        <v>0</v>
      </c>
      <c r="G142" s="32"/>
      <c r="H142" s="4">
        <f>F142/$G$671</f>
        <v>0</v>
      </c>
    </row>
    <row r="143" spans="1:10" ht="24" hidden="1" x14ac:dyDescent="0.2">
      <c r="A143" s="60" t="s">
        <v>603</v>
      </c>
      <c r="B143" s="60" t="s">
        <v>703</v>
      </c>
      <c r="C143" s="57" t="s">
        <v>868</v>
      </c>
      <c r="D143" s="115"/>
      <c r="E143" s="35">
        <v>2109.3827232222948</v>
      </c>
      <c r="F143" s="35">
        <f t="shared" si="12"/>
        <v>0</v>
      </c>
      <c r="G143" s="32"/>
      <c r="H143" s="4">
        <f>F143/$G$671</f>
        <v>0</v>
      </c>
    </row>
    <row r="144" spans="1:10" ht="12" hidden="1" customHeight="1" x14ac:dyDescent="0.2">
      <c r="A144" s="60" t="s">
        <v>793</v>
      </c>
      <c r="B144" s="60" t="s">
        <v>851</v>
      </c>
      <c r="C144" s="57"/>
      <c r="D144" s="115"/>
      <c r="E144" s="35"/>
      <c r="F144" s="35"/>
      <c r="G144" s="32"/>
      <c r="H144" s="4"/>
    </row>
    <row r="145" spans="1:9" s="140" customFormat="1" ht="36" hidden="1" customHeight="1" x14ac:dyDescent="0.2">
      <c r="A145" s="116" t="s">
        <v>356</v>
      </c>
      <c r="B145" s="116" t="s">
        <v>761</v>
      </c>
      <c r="C145" s="111" t="s">
        <v>868</v>
      </c>
      <c r="D145" s="108"/>
      <c r="E145" s="35">
        <v>2206.7075010259205</v>
      </c>
      <c r="F145" s="35">
        <f t="shared" ref="F145" si="13">D145*E145</f>
        <v>0</v>
      </c>
      <c r="G145" s="32"/>
      <c r="H145" s="4">
        <f>F145/$G$671</f>
        <v>0</v>
      </c>
      <c r="I145" s="101"/>
    </row>
    <row r="146" spans="1:9" s="140" customFormat="1" ht="36" hidden="1" customHeight="1" x14ac:dyDescent="0.2">
      <c r="A146" s="116" t="s">
        <v>814</v>
      </c>
      <c r="B146" s="116" t="s">
        <v>953</v>
      </c>
      <c r="C146" s="111" t="s">
        <v>868</v>
      </c>
      <c r="D146" s="108"/>
      <c r="E146" s="35">
        <v>2105.1433951601534</v>
      </c>
      <c r="F146" s="35">
        <f>D146*E146</f>
        <v>0</v>
      </c>
      <c r="G146" s="32"/>
      <c r="H146" s="4">
        <f>F146/$G$671</f>
        <v>0</v>
      </c>
      <c r="I146" s="101"/>
    </row>
    <row r="147" spans="1:9" s="140" customFormat="1" ht="37.5" hidden="1" customHeight="1" x14ac:dyDescent="0.2">
      <c r="A147" s="116" t="s">
        <v>815</v>
      </c>
      <c r="B147" s="116" t="s">
        <v>996</v>
      </c>
      <c r="C147" s="111" t="s">
        <v>868</v>
      </c>
      <c r="D147" s="108"/>
      <c r="E147" s="35">
        <v>2079.3335622745003</v>
      </c>
      <c r="F147" s="35">
        <f>D147*E147</f>
        <v>0</v>
      </c>
      <c r="G147" s="32"/>
      <c r="H147" s="4">
        <f>F147/$G$671</f>
        <v>0</v>
      </c>
      <c r="I147" s="101"/>
    </row>
    <row r="148" spans="1:9" s="140" customFormat="1" ht="12" hidden="1" customHeight="1" x14ac:dyDescent="0.2">
      <c r="A148" s="60" t="s">
        <v>184</v>
      </c>
      <c r="B148" s="60" t="s">
        <v>570</v>
      </c>
      <c r="C148" s="57"/>
      <c r="D148" s="115"/>
      <c r="E148" s="35"/>
      <c r="F148" s="35"/>
      <c r="G148" s="32"/>
      <c r="H148" s="4"/>
      <c r="I148" s="101"/>
    </row>
    <row r="149" spans="1:9" s="140" customFormat="1" ht="24" hidden="1" x14ac:dyDescent="0.2">
      <c r="A149" s="60" t="s">
        <v>1134</v>
      </c>
      <c r="B149" s="60" t="s">
        <v>1030</v>
      </c>
      <c r="C149" s="57" t="s">
        <v>868</v>
      </c>
      <c r="D149" s="108"/>
      <c r="E149" s="35">
        <v>5646.6012032152466</v>
      </c>
      <c r="F149" s="35">
        <f t="shared" ref="F149" si="14">D149*E149</f>
        <v>0</v>
      </c>
      <c r="G149" s="32"/>
      <c r="H149" s="4">
        <f>F149/$G$671</f>
        <v>0</v>
      </c>
      <c r="I149" s="101"/>
    </row>
    <row r="150" spans="1:9" s="140" customFormat="1" ht="12" hidden="1" customHeight="1" x14ac:dyDescent="0.2">
      <c r="A150" s="46"/>
      <c r="B150" s="65"/>
      <c r="C150" s="69"/>
      <c r="D150" s="70"/>
      <c r="E150" s="67"/>
      <c r="F150" s="66"/>
      <c r="G150" s="66"/>
      <c r="H150" s="66"/>
      <c r="I150" s="105">
        <f>SUM(H140:H149)</f>
        <v>0</v>
      </c>
    </row>
    <row r="151" spans="1:9" s="140" customFormat="1" ht="12" hidden="1" customHeight="1" x14ac:dyDescent="0.2">
      <c r="A151" s="43" t="s">
        <v>744</v>
      </c>
      <c r="B151" s="27" t="s">
        <v>571</v>
      </c>
      <c r="C151" s="95"/>
      <c r="D151" s="107"/>
      <c r="E151" s="49"/>
      <c r="F151" s="28"/>
      <c r="G151" s="5">
        <f>SUBTOTAL(109,F151:F163)</f>
        <v>0</v>
      </c>
      <c r="H151" s="6">
        <f>G151/$G$671</f>
        <v>0</v>
      </c>
      <c r="I151" s="101"/>
    </row>
    <row r="152" spans="1:9" s="140" customFormat="1" ht="12" hidden="1" customHeight="1" x14ac:dyDescent="0.2">
      <c r="A152" s="40" t="s">
        <v>794</v>
      </c>
      <c r="B152" s="60" t="s">
        <v>587</v>
      </c>
      <c r="C152" s="57"/>
      <c r="D152" s="108"/>
      <c r="E152" s="50"/>
      <c r="F152" s="39"/>
      <c r="G152" s="32"/>
      <c r="H152" s="4"/>
      <c r="I152" s="101"/>
    </row>
    <row r="153" spans="1:9" s="140" customFormat="1" ht="36" hidden="1" customHeight="1" x14ac:dyDescent="0.2">
      <c r="A153" s="60" t="s">
        <v>1133</v>
      </c>
      <c r="B153" s="116" t="s">
        <v>1109</v>
      </c>
      <c r="C153" s="57" t="s">
        <v>868</v>
      </c>
      <c r="D153" s="108"/>
      <c r="E153" s="35">
        <v>831.26119597892318</v>
      </c>
      <c r="F153" s="35">
        <f>D153*E153</f>
        <v>0</v>
      </c>
      <c r="G153" s="32"/>
      <c r="H153" s="4">
        <f>F153/$G$671</f>
        <v>0</v>
      </c>
      <c r="I153" s="101"/>
    </row>
    <row r="154" spans="1:9" s="140" customFormat="1" ht="12" hidden="1" customHeight="1" x14ac:dyDescent="0.2">
      <c r="A154" s="40" t="s">
        <v>588</v>
      </c>
      <c r="B154" s="60" t="s">
        <v>589</v>
      </c>
      <c r="C154" s="57"/>
      <c r="D154" s="115"/>
      <c r="E154" s="50"/>
      <c r="F154" s="39"/>
      <c r="G154" s="32"/>
      <c r="H154" s="4"/>
      <c r="I154" s="101"/>
    </row>
    <row r="155" spans="1:9" s="140" customFormat="1" ht="38.25" hidden="1" customHeight="1" x14ac:dyDescent="0.2">
      <c r="A155" s="60" t="s">
        <v>376</v>
      </c>
      <c r="B155" s="116" t="s">
        <v>73</v>
      </c>
      <c r="C155" s="57" t="s">
        <v>868</v>
      </c>
      <c r="D155" s="115"/>
      <c r="E155" s="35">
        <v>694.21320836020755</v>
      </c>
      <c r="F155" s="35">
        <f t="shared" ref="F155:F159" si="15">D155*E155</f>
        <v>0</v>
      </c>
      <c r="G155" s="32"/>
      <c r="H155" s="4">
        <f>F155/$G$671</f>
        <v>0</v>
      </c>
      <c r="I155" s="101"/>
    </row>
    <row r="156" spans="1:9" s="140" customFormat="1" ht="12" hidden="1" customHeight="1" x14ac:dyDescent="0.2">
      <c r="A156" s="60" t="s">
        <v>590</v>
      </c>
      <c r="B156" s="60" t="s">
        <v>783</v>
      </c>
      <c r="C156" s="57"/>
      <c r="D156" s="115"/>
      <c r="E156" s="35"/>
      <c r="F156" s="35"/>
      <c r="G156" s="32"/>
      <c r="H156" s="4"/>
      <c r="I156" s="101"/>
    </row>
    <row r="157" spans="1:9" s="140" customFormat="1" ht="12" hidden="1" customHeight="1" x14ac:dyDescent="0.2">
      <c r="A157" s="60"/>
      <c r="B157" s="60"/>
      <c r="C157" s="57"/>
      <c r="D157" s="115"/>
      <c r="E157" s="35"/>
      <c r="F157" s="35"/>
      <c r="G157" s="32"/>
      <c r="H157" s="4"/>
      <c r="I157" s="101"/>
    </row>
    <row r="158" spans="1:9" s="140" customFormat="1" ht="12" hidden="1" customHeight="1" x14ac:dyDescent="0.2">
      <c r="A158" s="60" t="s">
        <v>784</v>
      </c>
      <c r="B158" s="60" t="s">
        <v>785</v>
      </c>
      <c r="C158" s="57"/>
      <c r="D158" s="115"/>
      <c r="E158" s="35"/>
      <c r="F158" s="35"/>
      <c r="G158" s="32"/>
      <c r="H158" s="4"/>
      <c r="I158" s="101"/>
    </row>
    <row r="159" spans="1:9" s="140" customFormat="1" ht="38.25" hidden="1" customHeight="1" x14ac:dyDescent="0.2">
      <c r="A159" s="60" t="s">
        <v>782</v>
      </c>
      <c r="B159" s="60" t="s">
        <v>883</v>
      </c>
      <c r="C159" s="57" t="s">
        <v>868</v>
      </c>
      <c r="D159" s="115"/>
      <c r="E159" s="35">
        <v>957.17983794493341</v>
      </c>
      <c r="F159" s="35">
        <f t="shared" si="15"/>
        <v>0</v>
      </c>
      <c r="G159" s="32"/>
      <c r="H159" s="4">
        <f>F159/$G$671</f>
        <v>0</v>
      </c>
      <c r="I159" s="105"/>
    </row>
    <row r="160" spans="1:9" s="140" customFormat="1" ht="24.75" hidden="1" customHeight="1" x14ac:dyDescent="0.2">
      <c r="A160" s="60" t="s">
        <v>1135</v>
      </c>
      <c r="B160" s="60" t="s">
        <v>1007</v>
      </c>
      <c r="C160" s="57" t="s">
        <v>868</v>
      </c>
      <c r="D160" s="115"/>
      <c r="E160" s="35">
        <v>3076.0905675059303</v>
      </c>
      <c r="F160" s="35">
        <f>D160*E160</f>
        <v>0</v>
      </c>
      <c r="G160" s="32"/>
      <c r="H160" s="4">
        <f>F160/$G$671</f>
        <v>0</v>
      </c>
      <c r="I160" s="105"/>
    </row>
    <row r="161" spans="1:10" ht="12" hidden="1" customHeight="1" x14ac:dyDescent="0.2">
      <c r="A161" s="60" t="s">
        <v>760</v>
      </c>
      <c r="B161" s="60" t="s">
        <v>570</v>
      </c>
      <c r="C161" s="57"/>
      <c r="D161" s="115"/>
      <c r="E161" s="35"/>
      <c r="F161" s="35"/>
      <c r="G161" s="32"/>
      <c r="H161" s="4"/>
    </row>
    <row r="162" spans="1:10" ht="39" hidden="1" customHeight="1" x14ac:dyDescent="0.2">
      <c r="A162" s="60" t="s">
        <v>1136</v>
      </c>
      <c r="B162" s="60" t="s">
        <v>1031</v>
      </c>
      <c r="C162" s="57" t="s">
        <v>868</v>
      </c>
      <c r="D162" s="115"/>
      <c r="E162" s="119">
        <v>1283.1581365658312</v>
      </c>
      <c r="F162" s="35">
        <f>D162*E162</f>
        <v>0</v>
      </c>
      <c r="G162" s="32"/>
      <c r="H162" s="4">
        <f>F162/$G$671</f>
        <v>0</v>
      </c>
      <c r="I162" s="105"/>
    </row>
    <row r="163" spans="1:10" s="68" customFormat="1" ht="12" hidden="1" customHeight="1" x14ac:dyDescent="0.2">
      <c r="A163" s="46"/>
      <c r="B163" s="65"/>
      <c r="C163" s="69"/>
      <c r="D163" s="70"/>
      <c r="E163" s="67"/>
      <c r="F163" s="66"/>
      <c r="G163" s="66"/>
      <c r="H163" s="66"/>
      <c r="I163" s="112">
        <f>SUM(H152:H162)</f>
        <v>0</v>
      </c>
      <c r="J163" s="143"/>
    </row>
    <row r="164" spans="1:10" ht="12" hidden="1" customHeight="1" x14ac:dyDescent="0.2">
      <c r="A164" s="43" t="s">
        <v>384</v>
      </c>
      <c r="B164" s="27" t="s">
        <v>745</v>
      </c>
      <c r="C164" s="95"/>
      <c r="D164" s="107"/>
      <c r="E164" s="49"/>
      <c r="F164" s="28"/>
      <c r="G164" s="5">
        <f>SUBTOTAL(109,F164:F173)</f>
        <v>0</v>
      </c>
      <c r="H164" s="6">
        <f>G164/$G$671</f>
        <v>0</v>
      </c>
    </row>
    <row r="165" spans="1:10" s="33" customFormat="1" ht="12" hidden="1" customHeight="1" x14ac:dyDescent="0.2">
      <c r="A165" s="40" t="s">
        <v>795</v>
      </c>
      <c r="B165" s="10" t="s">
        <v>414</v>
      </c>
      <c r="C165" s="57"/>
      <c r="D165" s="115"/>
      <c r="E165" s="35"/>
      <c r="F165" s="51"/>
      <c r="G165" s="32"/>
      <c r="H165" s="38"/>
      <c r="I165" s="102"/>
      <c r="J165" s="141"/>
    </row>
    <row r="166" spans="1:10" s="33" customFormat="1" ht="49.5" hidden="1" customHeight="1" x14ac:dyDescent="0.2">
      <c r="A166" s="40" t="s">
        <v>816</v>
      </c>
      <c r="B166" s="10" t="s">
        <v>91</v>
      </c>
      <c r="C166" s="57" t="s">
        <v>868</v>
      </c>
      <c r="D166" s="115"/>
      <c r="E166" s="119">
        <v>2796.3455933184391</v>
      </c>
      <c r="F166" s="35">
        <f t="shared" ref="F166:F167" si="16">D166*E166</f>
        <v>0</v>
      </c>
      <c r="G166" s="32"/>
      <c r="H166" s="38">
        <f>F166/$G$671</f>
        <v>0</v>
      </c>
      <c r="I166" s="102"/>
      <c r="J166" s="141"/>
    </row>
    <row r="167" spans="1:10" s="33" customFormat="1" ht="36" hidden="1" x14ac:dyDescent="0.2">
      <c r="A167" s="40" t="s">
        <v>817</v>
      </c>
      <c r="B167" s="10" t="s">
        <v>1032</v>
      </c>
      <c r="C167" s="57" t="s">
        <v>868</v>
      </c>
      <c r="D167" s="115"/>
      <c r="E167" s="119">
        <v>9249.5302268996347</v>
      </c>
      <c r="F167" s="35">
        <f t="shared" si="16"/>
        <v>0</v>
      </c>
      <c r="G167" s="32"/>
      <c r="H167" s="38">
        <f>F167/$G$671</f>
        <v>0</v>
      </c>
      <c r="I167" s="102"/>
      <c r="J167" s="141"/>
    </row>
    <row r="168" spans="1:10" s="33" customFormat="1" ht="60" hidden="1" customHeight="1" x14ac:dyDescent="0.2">
      <c r="A168" s="40" t="s">
        <v>818</v>
      </c>
      <c r="B168" s="10" t="s">
        <v>89</v>
      </c>
      <c r="C168" s="57" t="s">
        <v>868</v>
      </c>
      <c r="D168" s="115"/>
      <c r="E168" s="35">
        <v>2154.9668542580393</v>
      </c>
      <c r="F168" s="35">
        <f>D168*E168</f>
        <v>0</v>
      </c>
      <c r="G168" s="32"/>
      <c r="H168" s="38">
        <f>F168/$G$671</f>
        <v>0</v>
      </c>
      <c r="I168" s="102"/>
      <c r="J168" s="141"/>
    </row>
    <row r="169" spans="1:10" s="33" customFormat="1" ht="12" hidden="1" customHeight="1" x14ac:dyDescent="0.2">
      <c r="A169" s="40" t="s">
        <v>546</v>
      </c>
      <c r="B169" s="10" t="s">
        <v>415</v>
      </c>
      <c r="C169" s="57"/>
      <c r="D169" s="115"/>
      <c r="E169" s="35"/>
      <c r="F169" s="51"/>
      <c r="G169" s="32"/>
      <c r="H169" s="38"/>
      <c r="I169" s="102"/>
      <c r="J169" s="141"/>
    </row>
    <row r="170" spans="1:10" s="33" customFormat="1" ht="24" hidden="1" x14ac:dyDescent="0.2">
      <c r="A170" s="40" t="s">
        <v>819</v>
      </c>
      <c r="B170" s="10" t="s">
        <v>908</v>
      </c>
      <c r="C170" s="57" t="s">
        <v>868</v>
      </c>
      <c r="D170" s="115"/>
      <c r="E170" s="119">
        <v>1156.758741674545</v>
      </c>
      <c r="F170" s="35">
        <f t="shared" ref="F170:F171" si="17">D170*E170</f>
        <v>0</v>
      </c>
      <c r="G170" s="32"/>
      <c r="H170" s="38">
        <f>F170/$G$671</f>
        <v>0</v>
      </c>
      <c r="I170" s="102"/>
      <c r="J170" s="141"/>
    </row>
    <row r="171" spans="1:10" s="33" customFormat="1" ht="36" hidden="1" customHeight="1" x14ac:dyDescent="0.2">
      <c r="A171" s="40" t="s">
        <v>1137</v>
      </c>
      <c r="B171" s="10" t="s">
        <v>375</v>
      </c>
      <c r="C171" s="57" t="s">
        <v>868</v>
      </c>
      <c r="D171" s="108"/>
      <c r="E171" s="119">
        <v>4966.052915232297</v>
      </c>
      <c r="F171" s="35">
        <f t="shared" si="17"/>
        <v>0</v>
      </c>
      <c r="G171" s="32"/>
      <c r="H171" s="38">
        <f>F171/$G$671</f>
        <v>0</v>
      </c>
      <c r="I171" s="102"/>
      <c r="J171" s="140"/>
    </row>
    <row r="172" spans="1:10" s="33" customFormat="1" ht="12" hidden="1" customHeight="1" x14ac:dyDescent="0.2">
      <c r="A172" s="40" t="s">
        <v>548</v>
      </c>
      <c r="B172" s="10" t="s">
        <v>570</v>
      </c>
      <c r="C172" s="57"/>
      <c r="D172" s="115"/>
      <c r="E172" s="35"/>
      <c r="F172" s="51"/>
      <c r="G172" s="32"/>
      <c r="H172" s="38"/>
      <c r="I172" s="102"/>
      <c r="J172" s="141"/>
    </row>
    <row r="173" spans="1:10" s="68" customFormat="1" ht="12" hidden="1" customHeight="1" x14ac:dyDescent="0.25">
      <c r="A173" s="90"/>
      <c r="B173" s="87"/>
      <c r="C173" s="69"/>
      <c r="D173" s="70"/>
      <c r="E173" s="80"/>
      <c r="F173" s="81"/>
      <c r="G173" s="18"/>
      <c r="H173" s="82"/>
      <c r="I173" s="112">
        <f>SUM(H165:H172)</f>
        <v>0</v>
      </c>
      <c r="J173" s="143"/>
    </row>
    <row r="174" spans="1:10" ht="12" customHeight="1" x14ac:dyDescent="0.2">
      <c r="A174" s="43" t="s">
        <v>251</v>
      </c>
      <c r="B174" s="27" t="s">
        <v>385</v>
      </c>
      <c r="C174" s="95"/>
      <c r="D174" s="107"/>
      <c r="E174" s="49"/>
      <c r="F174" s="28"/>
      <c r="G174" s="5">
        <f>SUBTOTAL(109,F174:F185)</f>
        <v>148302.73699999999</v>
      </c>
      <c r="H174" s="6">
        <f>G174/$G$671</f>
        <v>3.0507929537031509E-2</v>
      </c>
    </row>
    <row r="175" spans="1:10" s="33" customFormat="1" ht="12" hidden="1" customHeight="1" x14ac:dyDescent="0.2">
      <c r="A175" s="40" t="s">
        <v>796</v>
      </c>
      <c r="B175" s="10" t="s">
        <v>545</v>
      </c>
      <c r="C175" s="57"/>
      <c r="D175" s="115"/>
      <c r="E175" s="50"/>
      <c r="F175" s="39"/>
      <c r="G175" s="32"/>
      <c r="H175" s="38"/>
      <c r="I175" s="102"/>
      <c r="J175" s="141"/>
    </row>
    <row r="176" spans="1:10" s="33" customFormat="1" ht="24" hidden="1" x14ac:dyDescent="0.2">
      <c r="A176" s="40" t="s">
        <v>767</v>
      </c>
      <c r="B176" s="10" t="s">
        <v>240</v>
      </c>
      <c r="C176" s="57" t="s">
        <v>868</v>
      </c>
      <c r="D176" s="108"/>
      <c r="E176" s="35">
        <v>335.80913294269254</v>
      </c>
      <c r="F176" s="35">
        <f t="shared" ref="F176:F179" si="18">D176*E176</f>
        <v>0</v>
      </c>
      <c r="G176" s="32"/>
      <c r="H176" s="38">
        <f>F176/$G$671</f>
        <v>0</v>
      </c>
      <c r="I176" s="102"/>
      <c r="J176" s="141"/>
    </row>
    <row r="177" spans="1:11" s="33" customFormat="1" ht="11.25" hidden="1" customHeight="1" x14ac:dyDescent="0.2">
      <c r="A177" s="40" t="s">
        <v>768</v>
      </c>
      <c r="B177" s="10" t="s">
        <v>43</v>
      </c>
      <c r="C177" s="57" t="s">
        <v>868</v>
      </c>
      <c r="D177" s="108"/>
      <c r="E177" s="35">
        <v>730.98638550865678</v>
      </c>
      <c r="F177" s="35">
        <f t="shared" si="18"/>
        <v>0</v>
      </c>
      <c r="G177" s="32"/>
      <c r="H177" s="38">
        <f>F177/$G$671</f>
        <v>0</v>
      </c>
      <c r="I177" s="102"/>
      <c r="J177" s="141"/>
    </row>
    <row r="178" spans="1:11" s="33" customFormat="1" ht="12" hidden="1" customHeight="1" x14ac:dyDescent="0.2">
      <c r="A178" s="40" t="s">
        <v>1138</v>
      </c>
      <c r="B178" s="10" t="s">
        <v>241</v>
      </c>
      <c r="C178" s="57" t="s">
        <v>868</v>
      </c>
      <c r="D178" s="115"/>
      <c r="E178" s="35">
        <v>921.95747386218693</v>
      </c>
      <c r="F178" s="35">
        <f t="shared" si="18"/>
        <v>0</v>
      </c>
      <c r="G178" s="32"/>
      <c r="H178" s="38">
        <f>F178/$G$671</f>
        <v>0</v>
      </c>
      <c r="I178" s="102"/>
      <c r="J178" s="141"/>
    </row>
    <row r="179" spans="1:11" s="33" customFormat="1" ht="24" hidden="1" customHeight="1" x14ac:dyDescent="0.2">
      <c r="A179" s="40" t="s">
        <v>1139</v>
      </c>
      <c r="B179" s="10" t="s">
        <v>655</v>
      </c>
      <c r="C179" s="57" t="s">
        <v>868</v>
      </c>
      <c r="D179" s="115"/>
      <c r="E179" s="35">
        <v>2049.0056382760436</v>
      </c>
      <c r="F179" s="35">
        <f t="shared" si="18"/>
        <v>0</v>
      </c>
      <c r="G179" s="32"/>
      <c r="H179" s="38">
        <f>F179/$G$671</f>
        <v>0</v>
      </c>
      <c r="I179" s="102"/>
      <c r="J179" s="140"/>
    </row>
    <row r="180" spans="1:11" s="33" customFormat="1" ht="12" customHeight="1" x14ac:dyDescent="0.2">
      <c r="A180" s="40" t="s">
        <v>550</v>
      </c>
      <c r="B180" s="10" t="s">
        <v>547</v>
      </c>
      <c r="C180" s="57"/>
      <c r="D180" s="115"/>
      <c r="E180" s="35"/>
      <c r="F180" s="35"/>
      <c r="G180" s="32"/>
      <c r="H180" s="38"/>
      <c r="I180" s="102"/>
      <c r="J180" s="141"/>
    </row>
    <row r="181" spans="1:11" s="33" customFormat="1" ht="24" customHeight="1" x14ac:dyDescent="0.2">
      <c r="A181" s="40" t="s">
        <v>1140</v>
      </c>
      <c r="B181" s="10" t="s">
        <v>867</v>
      </c>
      <c r="C181" s="57" t="s">
        <v>868</v>
      </c>
      <c r="D181" s="108">
        <v>30</v>
      </c>
      <c r="E181" s="35">
        <v>1444.87</v>
      </c>
      <c r="F181" s="35">
        <f>D181*E181</f>
        <v>43346.1</v>
      </c>
      <c r="G181" s="32"/>
      <c r="H181" s="38">
        <f>F181/$G$671</f>
        <v>8.9168938568215464E-3</v>
      </c>
      <c r="I181" s="102"/>
      <c r="J181" s="141"/>
    </row>
    <row r="182" spans="1:11" s="33" customFormat="1" ht="12" customHeight="1" x14ac:dyDescent="0.2">
      <c r="A182" s="40" t="s">
        <v>541</v>
      </c>
      <c r="B182" s="10" t="s">
        <v>568</v>
      </c>
      <c r="C182" s="57" t="s">
        <v>868</v>
      </c>
      <c r="D182" s="108">
        <v>122.3</v>
      </c>
      <c r="E182" s="35">
        <v>858.19</v>
      </c>
      <c r="F182" s="35">
        <f t="shared" ref="F182:F184" si="19">D182*E182</f>
        <v>104956.637</v>
      </c>
      <c r="G182" s="32"/>
      <c r="H182" s="38">
        <f>F182/$G$671</f>
        <v>2.1591035680209966E-2</v>
      </c>
      <c r="I182" s="102"/>
      <c r="J182" s="140"/>
    </row>
    <row r="183" spans="1:11" s="33" customFormat="1" ht="12" hidden="1" customHeight="1" x14ac:dyDescent="0.2">
      <c r="A183" s="40" t="s">
        <v>551</v>
      </c>
      <c r="B183" s="10" t="s">
        <v>570</v>
      </c>
      <c r="C183" s="57"/>
      <c r="D183" s="115"/>
      <c r="E183" s="35"/>
      <c r="F183" s="35"/>
      <c r="G183" s="32"/>
      <c r="H183" s="38"/>
      <c r="I183" s="102"/>
      <c r="J183" s="141"/>
    </row>
    <row r="184" spans="1:11" s="33" customFormat="1" ht="24" hidden="1" x14ac:dyDescent="0.2">
      <c r="A184" s="40" t="s">
        <v>327</v>
      </c>
      <c r="B184" s="10" t="s">
        <v>328</v>
      </c>
      <c r="C184" s="57" t="s">
        <v>868</v>
      </c>
      <c r="D184" s="115"/>
      <c r="E184" s="35">
        <v>1924.5202469603244</v>
      </c>
      <c r="F184" s="35">
        <f t="shared" si="19"/>
        <v>0</v>
      </c>
      <c r="G184" s="32"/>
      <c r="H184" s="38">
        <f>F184/$G$671</f>
        <v>0</v>
      </c>
      <c r="I184" s="102"/>
      <c r="J184" s="141"/>
    </row>
    <row r="185" spans="1:11" ht="12" customHeight="1" x14ac:dyDescent="0.2">
      <c r="A185" s="46"/>
      <c r="B185" s="65"/>
      <c r="C185" s="69"/>
      <c r="D185" s="70"/>
      <c r="E185" s="67"/>
      <c r="F185" s="66"/>
      <c r="G185" s="66"/>
      <c r="H185" s="66"/>
      <c r="I185" s="105">
        <f>SUM(H175:H184)</f>
        <v>3.0507929537031513E-2</v>
      </c>
      <c r="K185" s="135"/>
    </row>
    <row r="186" spans="1:11" ht="12" customHeight="1" x14ac:dyDescent="0.2">
      <c r="A186" s="43" t="s">
        <v>556</v>
      </c>
      <c r="B186" s="27" t="s">
        <v>549</v>
      </c>
      <c r="C186" s="95"/>
      <c r="D186" s="107"/>
      <c r="E186" s="49"/>
      <c r="F186" s="28"/>
      <c r="G186" s="5">
        <f>SUBTOTAL(109,F186:F196)</f>
        <v>32502.600000000002</v>
      </c>
      <c r="H186" s="6">
        <f>G186/$G$671</f>
        <v>6.6862355383927978E-3</v>
      </c>
    </row>
    <row r="187" spans="1:11" s="33" customFormat="1" ht="12" hidden="1" customHeight="1" x14ac:dyDescent="0.2">
      <c r="A187" s="40" t="s">
        <v>862</v>
      </c>
      <c r="B187" s="10" t="s">
        <v>329</v>
      </c>
      <c r="C187" s="57"/>
      <c r="D187" s="115"/>
      <c r="E187" s="61"/>
      <c r="F187" s="62"/>
      <c r="G187" s="61"/>
      <c r="H187" s="38"/>
      <c r="I187" s="102"/>
      <c r="J187" s="141"/>
    </row>
    <row r="188" spans="1:11" s="33" customFormat="1" ht="12" hidden="1" customHeight="1" x14ac:dyDescent="0.2">
      <c r="A188" s="40"/>
      <c r="B188" s="10"/>
      <c r="C188" s="57"/>
      <c r="D188" s="115"/>
      <c r="E188" s="61"/>
      <c r="F188" s="62"/>
      <c r="G188" s="61"/>
      <c r="H188" s="38"/>
      <c r="I188" s="102"/>
      <c r="J188" s="141"/>
    </row>
    <row r="189" spans="1:11" s="33" customFormat="1" ht="12" hidden="1" customHeight="1" x14ac:dyDescent="0.2">
      <c r="A189" s="40" t="s">
        <v>863</v>
      </c>
      <c r="B189" s="10" t="s">
        <v>1142</v>
      </c>
      <c r="C189" s="57"/>
      <c r="D189" s="115"/>
      <c r="E189" s="61"/>
      <c r="F189" s="62"/>
      <c r="G189" s="61"/>
      <c r="H189" s="38"/>
      <c r="I189" s="102"/>
      <c r="J189" s="141"/>
    </row>
    <row r="190" spans="1:11" s="33" customFormat="1" ht="12" hidden="1" customHeight="1" x14ac:dyDescent="0.2">
      <c r="A190" s="40"/>
      <c r="B190" s="10"/>
      <c r="C190" s="57"/>
      <c r="D190" s="115"/>
      <c r="E190" s="61"/>
      <c r="F190" s="62"/>
      <c r="G190" s="61"/>
      <c r="H190" s="38"/>
      <c r="I190" s="102"/>
      <c r="J190" s="141"/>
    </row>
    <row r="191" spans="1:11" s="33" customFormat="1" ht="12" hidden="1" customHeight="1" x14ac:dyDescent="0.2">
      <c r="A191" s="40" t="s">
        <v>71</v>
      </c>
      <c r="B191" s="10" t="s">
        <v>851</v>
      </c>
      <c r="C191" s="57"/>
      <c r="D191" s="115"/>
      <c r="E191" s="61"/>
      <c r="F191" s="62"/>
      <c r="G191" s="61"/>
      <c r="H191" s="38"/>
      <c r="I191" s="102"/>
      <c r="J191" s="141"/>
    </row>
    <row r="192" spans="1:11" s="33" customFormat="1" ht="45.75" hidden="1" customHeight="1" x14ac:dyDescent="0.2">
      <c r="A192" s="40" t="s">
        <v>542</v>
      </c>
      <c r="B192" s="10" t="s">
        <v>947</v>
      </c>
      <c r="C192" s="57" t="s">
        <v>868</v>
      </c>
      <c r="D192" s="115"/>
      <c r="E192" s="61">
        <v>3347.3091926959592</v>
      </c>
      <c r="F192" s="35">
        <f>D192*E192</f>
        <v>0</v>
      </c>
      <c r="G192" s="61"/>
      <c r="H192" s="38">
        <f>F192/$G$671</f>
        <v>0</v>
      </c>
      <c r="I192" s="102"/>
      <c r="J192" s="141"/>
    </row>
    <row r="193" spans="1:11" s="33" customFormat="1" ht="24" hidden="1" x14ac:dyDescent="0.2">
      <c r="A193" s="40" t="s">
        <v>543</v>
      </c>
      <c r="B193" s="10" t="s">
        <v>119</v>
      </c>
      <c r="C193" s="57" t="s">
        <v>868</v>
      </c>
      <c r="D193" s="108"/>
      <c r="E193" s="61">
        <v>1279.5852728761022</v>
      </c>
      <c r="F193" s="35">
        <f>D193*E193</f>
        <v>0</v>
      </c>
      <c r="G193" s="61"/>
      <c r="H193" s="38">
        <f>F193/$G$671</f>
        <v>0</v>
      </c>
      <c r="I193" s="103"/>
      <c r="J193" s="141"/>
    </row>
    <row r="194" spans="1:11" s="33" customFormat="1" ht="12" customHeight="1" x14ac:dyDescent="0.2">
      <c r="A194" s="40" t="s">
        <v>330</v>
      </c>
      <c r="B194" s="10" t="s">
        <v>570</v>
      </c>
      <c r="C194" s="57"/>
      <c r="D194" s="115"/>
      <c r="E194" s="61"/>
      <c r="F194" s="62"/>
      <c r="G194" s="61"/>
      <c r="H194" s="38"/>
      <c r="I194" s="102"/>
      <c r="J194" s="141"/>
    </row>
    <row r="195" spans="1:11" s="33" customFormat="1" ht="12" customHeight="1" x14ac:dyDescent="0.2">
      <c r="A195" s="40" t="s">
        <v>12</v>
      </c>
      <c r="B195" s="10" t="s">
        <v>13</v>
      </c>
      <c r="C195" s="57" t="s">
        <v>868</v>
      </c>
      <c r="D195" s="115">
        <v>18</v>
      </c>
      <c r="E195" s="61">
        <v>1805.7</v>
      </c>
      <c r="F195" s="35">
        <f>D195*E195</f>
        <v>32502.600000000002</v>
      </c>
      <c r="G195" s="61"/>
      <c r="H195" s="38">
        <f>F195/$G$671</f>
        <v>6.6862355383927978E-3</v>
      </c>
      <c r="I195" s="103"/>
      <c r="J195" s="141"/>
    </row>
    <row r="196" spans="1:11" s="68" customFormat="1" ht="12.75" customHeight="1" x14ac:dyDescent="0.2">
      <c r="A196" s="46"/>
      <c r="B196" s="65"/>
      <c r="C196" s="69"/>
      <c r="D196" s="70"/>
      <c r="E196" s="67"/>
      <c r="F196" s="66"/>
      <c r="G196" s="66"/>
      <c r="H196" s="66"/>
      <c r="I196" s="112">
        <f>SUM(H191:H195)</f>
        <v>6.6862355383927978E-3</v>
      </c>
      <c r="J196" s="143"/>
    </row>
    <row r="197" spans="1:11" ht="12" hidden="1" customHeight="1" x14ac:dyDescent="0.2">
      <c r="A197" s="44">
        <v>10</v>
      </c>
      <c r="B197" s="27" t="s">
        <v>861</v>
      </c>
      <c r="C197" s="95"/>
      <c r="D197" s="107"/>
      <c r="E197" s="49"/>
      <c r="F197" s="28"/>
      <c r="G197" s="5">
        <f>SUBTOTAL(109,F197:F202)</f>
        <v>0</v>
      </c>
      <c r="H197" s="6">
        <f>G197/$G$671</f>
        <v>0</v>
      </c>
    </row>
    <row r="198" spans="1:11" s="33" customFormat="1" ht="12" hidden="1" customHeight="1" x14ac:dyDescent="0.2">
      <c r="A198" s="40" t="s">
        <v>864</v>
      </c>
      <c r="B198" s="10" t="s">
        <v>331</v>
      </c>
      <c r="C198" s="57" t="s">
        <v>868</v>
      </c>
      <c r="D198" s="115"/>
      <c r="E198" s="35">
        <v>1351.1773414009197</v>
      </c>
      <c r="F198" s="35">
        <f>D198*E198</f>
        <v>0</v>
      </c>
      <c r="G198" s="61"/>
      <c r="H198" s="38">
        <f>F198/$G$671</f>
        <v>0</v>
      </c>
      <c r="I198" s="102"/>
      <c r="J198" s="141"/>
    </row>
    <row r="199" spans="1:11" s="33" customFormat="1" ht="24" hidden="1" customHeight="1" x14ac:dyDescent="0.2">
      <c r="A199" s="40" t="s">
        <v>865</v>
      </c>
      <c r="B199" s="10" t="s">
        <v>158</v>
      </c>
      <c r="C199" s="57" t="s">
        <v>868</v>
      </c>
      <c r="D199" s="115"/>
      <c r="E199" s="35">
        <v>2707.8040560209524</v>
      </c>
      <c r="F199" s="35">
        <f>D199*E199</f>
        <v>0</v>
      </c>
      <c r="G199" s="61"/>
      <c r="H199" s="38">
        <f>F199/$G$671</f>
        <v>0</v>
      </c>
      <c r="I199" s="102"/>
      <c r="J199" s="141"/>
    </row>
    <row r="200" spans="1:11" s="33" customFormat="1" ht="36" hidden="1" customHeight="1" x14ac:dyDescent="0.2">
      <c r="A200" s="40" t="s">
        <v>235</v>
      </c>
      <c r="B200" s="10" t="s">
        <v>230</v>
      </c>
      <c r="C200" s="57" t="s">
        <v>868</v>
      </c>
      <c r="D200" s="115"/>
      <c r="E200" s="35">
        <v>3354.9986314043367</v>
      </c>
      <c r="F200" s="35">
        <f>D200*E200</f>
        <v>0</v>
      </c>
      <c r="G200" s="61"/>
      <c r="H200" s="38">
        <f>F200/$G$671</f>
        <v>0</v>
      </c>
      <c r="I200" s="102"/>
      <c r="J200" s="141"/>
    </row>
    <row r="201" spans="1:11" s="33" customFormat="1" ht="24" hidden="1" customHeight="1" x14ac:dyDescent="0.2">
      <c r="A201" s="40" t="s">
        <v>544</v>
      </c>
      <c r="B201" s="10" t="s">
        <v>59</v>
      </c>
      <c r="C201" s="57" t="s">
        <v>868</v>
      </c>
      <c r="D201" s="115"/>
      <c r="E201" s="35">
        <v>858.15625110152837</v>
      </c>
      <c r="F201" s="35">
        <f>D201*E201</f>
        <v>0</v>
      </c>
      <c r="G201" s="61"/>
      <c r="H201" s="38">
        <f>F201/$G$671</f>
        <v>0</v>
      </c>
      <c r="I201" s="102"/>
      <c r="J201" s="141"/>
    </row>
    <row r="202" spans="1:11" ht="12" hidden="1" customHeight="1" x14ac:dyDescent="0.2">
      <c r="A202" s="46"/>
      <c r="B202" s="65"/>
      <c r="C202" s="69"/>
      <c r="D202" s="70"/>
      <c r="E202" s="67"/>
      <c r="F202" s="66"/>
      <c r="G202" s="66"/>
      <c r="H202" s="66"/>
      <c r="I202" s="105">
        <f>SUM(H198:H201)</f>
        <v>0</v>
      </c>
    </row>
    <row r="203" spans="1:11" ht="12" customHeight="1" x14ac:dyDescent="0.2">
      <c r="A203" s="44">
        <v>11</v>
      </c>
      <c r="B203" s="27" t="s">
        <v>206</v>
      </c>
      <c r="C203" s="95"/>
      <c r="D203" s="107"/>
      <c r="E203" s="49"/>
      <c r="F203" s="28"/>
      <c r="G203" s="5">
        <f>SUBTOTAL(109,F203:F212)</f>
        <v>37109.106</v>
      </c>
      <c r="H203" s="6">
        <f>G203/$G$671</f>
        <v>7.6338577016972602E-3</v>
      </c>
    </row>
    <row r="204" spans="1:11" s="33" customFormat="1" ht="12" customHeight="1" x14ac:dyDescent="0.2">
      <c r="A204" s="40" t="s">
        <v>358</v>
      </c>
      <c r="B204" s="10" t="s">
        <v>757</v>
      </c>
      <c r="C204" s="111"/>
      <c r="D204" s="108"/>
      <c r="E204" s="50"/>
      <c r="F204" s="39"/>
      <c r="G204" s="32"/>
      <c r="H204" s="38"/>
      <c r="I204" s="102"/>
      <c r="J204" s="141"/>
    </row>
    <row r="205" spans="1:11" s="33" customFormat="1" ht="24" hidden="1" customHeight="1" x14ac:dyDescent="0.2">
      <c r="A205" s="40" t="s">
        <v>1143</v>
      </c>
      <c r="B205" s="10" t="s">
        <v>255</v>
      </c>
      <c r="C205" s="111" t="s">
        <v>868</v>
      </c>
      <c r="D205" s="108"/>
      <c r="E205" s="35">
        <v>1215.4654095014962</v>
      </c>
      <c r="F205" s="35">
        <f t="shared" ref="F205:F209" si="20">D205*E205</f>
        <v>0</v>
      </c>
      <c r="G205" s="32"/>
      <c r="H205" s="38">
        <f>F205/$G$671</f>
        <v>0</v>
      </c>
      <c r="I205" s="102"/>
      <c r="J205" s="140"/>
      <c r="K205" s="150"/>
    </row>
    <row r="206" spans="1:11" s="33" customFormat="1" ht="24" hidden="1" x14ac:dyDescent="0.2">
      <c r="A206" s="40" t="s">
        <v>297</v>
      </c>
      <c r="B206" s="10" t="s">
        <v>407</v>
      </c>
      <c r="C206" s="111" t="s">
        <v>868</v>
      </c>
      <c r="D206" s="108"/>
      <c r="E206" s="35">
        <v>1250.5061021710494</v>
      </c>
      <c r="F206" s="35">
        <f t="shared" si="20"/>
        <v>0</v>
      </c>
      <c r="G206" s="32"/>
      <c r="H206" s="38">
        <f>F206/$G$671</f>
        <v>0</v>
      </c>
      <c r="I206" s="102"/>
      <c r="J206" s="141"/>
    </row>
    <row r="207" spans="1:11" s="33" customFormat="1" ht="12" customHeight="1" x14ac:dyDescent="0.2">
      <c r="A207" s="40" t="s">
        <v>298</v>
      </c>
      <c r="B207" s="10" t="s">
        <v>64</v>
      </c>
      <c r="C207" s="111" t="s">
        <v>868</v>
      </c>
      <c r="D207" s="108">
        <v>36.6</v>
      </c>
      <c r="E207" s="35">
        <v>1013.91</v>
      </c>
      <c r="F207" s="35">
        <f t="shared" si="20"/>
        <v>37109.106</v>
      </c>
      <c r="G207" s="32"/>
      <c r="H207" s="38">
        <f>F207/$G$671</f>
        <v>7.6338577016972602E-3</v>
      </c>
      <c r="I207" s="102"/>
      <c r="J207" s="141"/>
    </row>
    <row r="208" spans="1:11" s="33" customFormat="1" ht="24.75" hidden="1" customHeight="1" x14ac:dyDescent="0.2">
      <c r="A208" s="40" t="s">
        <v>299</v>
      </c>
      <c r="B208" s="10" t="s">
        <v>982</v>
      </c>
      <c r="C208" s="111" t="s">
        <v>868</v>
      </c>
      <c r="D208" s="108"/>
      <c r="E208" s="35">
        <v>754.29081737570823</v>
      </c>
      <c r="F208" s="35">
        <f>D208*E208</f>
        <v>0</v>
      </c>
      <c r="G208" s="32"/>
      <c r="H208" s="38">
        <f>F208/$G$671</f>
        <v>0</v>
      </c>
      <c r="I208" s="102"/>
      <c r="J208" s="141"/>
    </row>
    <row r="209" spans="1:10" s="33" customFormat="1" ht="24" hidden="1" x14ac:dyDescent="0.2">
      <c r="A209" s="40" t="s">
        <v>300</v>
      </c>
      <c r="B209" s="10" t="s">
        <v>75</v>
      </c>
      <c r="C209" s="111" t="s">
        <v>868</v>
      </c>
      <c r="D209" s="108"/>
      <c r="E209" s="35">
        <v>1433.81465771432</v>
      </c>
      <c r="F209" s="35">
        <f t="shared" si="20"/>
        <v>0</v>
      </c>
      <c r="G209" s="32"/>
      <c r="H209" s="38">
        <f>F209/$G$671</f>
        <v>0</v>
      </c>
      <c r="I209" s="102"/>
      <c r="J209" s="141"/>
    </row>
    <row r="210" spans="1:10" s="33" customFormat="1" ht="12" hidden="1" customHeight="1" x14ac:dyDescent="0.2">
      <c r="A210" s="40" t="s">
        <v>360</v>
      </c>
      <c r="B210" s="10" t="s">
        <v>820</v>
      </c>
      <c r="C210" s="111"/>
      <c r="D210" s="108"/>
      <c r="E210" s="35"/>
      <c r="F210" s="35"/>
      <c r="G210" s="32"/>
      <c r="H210" s="38"/>
      <c r="I210" s="102"/>
      <c r="J210" s="141"/>
    </row>
    <row r="211" spans="1:10" s="33" customFormat="1" ht="25.5" hidden="1" customHeight="1" x14ac:dyDescent="0.2">
      <c r="A211" s="40" t="s">
        <v>1144</v>
      </c>
      <c r="B211" s="10" t="s">
        <v>65</v>
      </c>
      <c r="C211" s="111" t="s">
        <v>868</v>
      </c>
      <c r="D211" s="108"/>
      <c r="E211" s="35">
        <v>1048.9604341184663</v>
      </c>
      <c r="F211" s="35">
        <f>D211*E211</f>
        <v>0</v>
      </c>
      <c r="G211" s="32"/>
      <c r="H211" s="38">
        <f>F211/$G$671</f>
        <v>0</v>
      </c>
      <c r="I211" s="102"/>
      <c r="J211" s="141"/>
    </row>
    <row r="212" spans="1:10" ht="12" customHeight="1" x14ac:dyDescent="0.2">
      <c r="A212" s="46"/>
      <c r="B212" s="65"/>
      <c r="C212" s="69"/>
      <c r="D212" s="70"/>
      <c r="E212" s="67"/>
      <c r="F212" s="66"/>
      <c r="G212" s="66"/>
      <c r="H212" s="66"/>
      <c r="I212" s="105">
        <f>SUM(H204:H211)</f>
        <v>7.6338577016972602E-3</v>
      </c>
    </row>
    <row r="213" spans="1:10" ht="12" customHeight="1" x14ac:dyDescent="0.2">
      <c r="A213" s="44">
        <v>12</v>
      </c>
      <c r="B213" s="27" t="s">
        <v>357</v>
      </c>
      <c r="C213" s="95"/>
      <c r="D213" s="107"/>
      <c r="E213" s="49"/>
      <c r="F213" s="28"/>
      <c r="G213" s="5">
        <f>SUBTOTAL(109,F213:F243)</f>
        <v>796676.63199999998</v>
      </c>
      <c r="H213" s="6">
        <f>G213/$G$671</f>
        <v>0.16388743083585561</v>
      </c>
    </row>
    <row r="214" spans="1:10" s="33" customFormat="1" ht="12" customHeight="1" x14ac:dyDescent="0.2">
      <c r="A214" s="40" t="s">
        <v>132</v>
      </c>
      <c r="B214" s="10" t="s">
        <v>359</v>
      </c>
      <c r="C214" s="111"/>
      <c r="D214" s="108"/>
      <c r="E214" s="35"/>
      <c r="F214" s="52"/>
      <c r="G214" s="32"/>
      <c r="H214" s="38"/>
      <c r="I214" s="102"/>
      <c r="J214" s="141"/>
    </row>
    <row r="215" spans="1:10" s="33" customFormat="1" ht="12" hidden="1" customHeight="1" x14ac:dyDescent="0.2">
      <c r="A215" s="40" t="s">
        <v>301</v>
      </c>
      <c r="B215" s="10" t="s">
        <v>10</v>
      </c>
      <c r="C215" s="111" t="s">
        <v>868</v>
      </c>
      <c r="D215" s="108"/>
      <c r="E215" s="35">
        <v>3721.0616400121908</v>
      </c>
      <c r="F215" s="52">
        <f t="shared" ref="F215:F229" si="21">D215*E215</f>
        <v>0</v>
      </c>
      <c r="G215" s="32"/>
      <c r="H215" s="38">
        <f>F215/$G$671</f>
        <v>0</v>
      </c>
      <c r="I215" s="102"/>
      <c r="J215" s="141"/>
    </row>
    <row r="216" spans="1:10" s="33" customFormat="1" ht="12" customHeight="1" x14ac:dyDescent="0.2">
      <c r="A216" s="40" t="s">
        <v>302</v>
      </c>
      <c r="B216" s="10" t="s">
        <v>695</v>
      </c>
      <c r="C216" s="111" t="s">
        <v>868</v>
      </c>
      <c r="D216" s="108">
        <v>191.6</v>
      </c>
      <c r="E216" s="35">
        <v>3543.12</v>
      </c>
      <c r="F216" s="52">
        <f t="shared" si="21"/>
        <v>678861.79200000002</v>
      </c>
      <c r="G216" s="32"/>
      <c r="H216" s="38">
        <f>F216/$G$671</f>
        <v>0.13965128449193046</v>
      </c>
      <c r="I216" s="102"/>
      <c r="J216" s="140"/>
    </row>
    <row r="217" spans="1:10" s="33" customFormat="1" ht="12" hidden="1" customHeight="1" x14ac:dyDescent="0.2">
      <c r="A217" s="40" t="s">
        <v>1145</v>
      </c>
      <c r="B217" s="10" t="s">
        <v>416</v>
      </c>
      <c r="C217" s="111" t="s">
        <v>868</v>
      </c>
      <c r="D217" s="108"/>
      <c r="E217" s="35">
        <v>508.47721242427144</v>
      </c>
      <c r="F217" s="52">
        <f>D217*E217</f>
        <v>0</v>
      </c>
      <c r="G217" s="32"/>
      <c r="H217" s="38">
        <f>F217/$G$671</f>
        <v>0</v>
      </c>
      <c r="I217" s="102"/>
      <c r="J217" s="141"/>
    </row>
    <row r="218" spans="1:10" s="33" customFormat="1" ht="12" customHeight="1" x14ac:dyDescent="0.2">
      <c r="A218" s="40" t="s">
        <v>1146</v>
      </c>
      <c r="B218" s="10" t="s">
        <v>417</v>
      </c>
      <c r="C218" s="111" t="s">
        <v>868</v>
      </c>
      <c r="D218" s="108">
        <v>191.6</v>
      </c>
      <c r="E218" s="35">
        <v>614.9</v>
      </c>
      <c r="F218" s="52">
        <f>D218*E218</f>
        <v>117814.84</v>
      </c>
      <c r="G218" s="32"/>
      <c r="H218" s="38">
        <f>F218/$G$671</f>
        <v>2.4236146343925138E-2</v>
      </c>
      <c r="I218" s="102"/>
      <c r="J218" s="141"/>
    </row>
    <row r="219" spans="1:10" s="33" customFormat="1" ht="12" hidden="1" customHeight="1" x14ac:dyDescent="0.2">
      <c r="A219" s="40" t="s">
        <v>133</v>
      </c>
      <c r="B219" s="10" t="s">
        <v>349</v>
      </c>
      <c r="C219" s="111"/>
      <c r="D219" s="108"/>
      <c r="E219" s="35"/>
      <c r="F219" s="52"/>
      <c r="G219" s="32"/>
      <c r="H219" s="38"/>
      <c r="I219" s="102"/>
      <c r="J219" s="141"/>
    </row>
    <row r="220" spans="1:10" s="33" customFormat="1" ht="12" hidden="1" customHeight="1" x14ac:dyDescent="0.2">
      <c r="A220" s="40" t="s">
        <v>303</v>
      </c>
      <c r="B220" s="10" t="s">
        <v>696</v>
      </c>
      <c r="C220" s="111" t="s">
        <v>868</v>
      </c>
      <c r="D220" s="108"/>
      <c r="E220" s="35">
        <v>2080.4076149604207</v>
      </c>
      <c r="F220" s="52">
        <f t="shared" si="21"/>
        <v>0</v>
      </c>
      <c r="G220" s="32"/>
      <c r="H220" s="38">
        <f>F220/$G$671</f>
        <v>0</v>
      </c>
      <c r="I220" s="102"/>
      <c r="J220" s="141"/>
    </row>
    <row r="221" spans="1:10" s="33" customFormat="1" ht="12" hidden="1" customHeight="1" x14ac:dyDescent="0.2">
      <c r="A221" s="40" t="s">
        <v>134</v>
      </c>
      <c r="B221" s="10" t="s">
        <v>332</v>
      </c>
      <c r="C221" s="111"/>
      <c r="D221" s="108"/>
      <c r="E221" s="35"/>
      <c r="F221" s="52"/>
      <c r="G221" s="32"/>
      <c r="H221" s="38"/>
      <c r="I221" s="102"/>
      <c r="J221" s="141"/>
    </row>
    <row r="222" spans="1:10" s="33" customFormat="1" ht="12" hidden="1" customHeight="1" x14ac:dyDescent="0.2">
      <c r="A222" s="40" t="s">
        <v>304</v>
      </c>
      <c r="B222" s="10" t="s">
        <v>884</v>
      </c>
      <c r="C222" s="111" t="s">
        <v>868</v>
      </c>
      <c r="D222" s="108"/>
      <c r="E222" s="35">
        <v>2338.4979574139443</v>
      </c>
      <c r="F222" s="52">
        <f>D222*E222</f>
        <v>0</v>
      </c>
      <c r="G222" s="32"/>
      <c r="H222" s="38">
        <f>F222/$G$671</f>
        <v>0</v>
      </c>
      <c r="I222" s="102"/>
      <c r="J222" s="141"/>
    </row>
    <row r="223" spans="1:10" s="33" customFormat="1" ht="12" hidden="1" customHeight="1" x14ac:dyDescent="0.2">
      <c r="A223" s="40" t="s">
        <v>135</v>
      </c>
      <c r="B223" s="10" t="s">
        <v>333</v>
      </c>
      <c r="C223" s="111"/>
      <c r="D223" s="108"/>
      <c r="E223" s="35"/>
      <c r="F223" s="52"/>
      <c r="G223" s="32"/>
      <c r="H223" s="38"/>
      <c r="I223" s="102"/>
      <c r="J223" s="141"/>
    </row>
    <row r="224" spans="1:10" s="33" customFormat="1" ht="12" hidden="1" customHeight="1" x14ac:dyDescent="0.2">
      <c r="A224" s="40" t="s">
        <v>325</v>
      </c>
      <c r="B224" s="10" t="s">
        <v>277</v>
      </c>
      <c r="C224" s="111" t="s">
        <v>868</v>
      </c>
      <c r="D224" s="108"/>
      <c r="E224" s="35">
        <v>2717.6562940795366</v>
      </c>
      <c r="F224" s="52">
        <f>D224*E224</f>
        <v>0</v>
      </c>
      <c r="G224" s="32"/>
      <c r="H224" s="38">
        <f>F224/$G$671</f>
        <v>0</v>
      </c>
      <c r="I224" s="102"/>
      <c r="J224" s="141"/>
    </row>
    <row r="225" spans="1:19" s="33" customFormat="1" ht="12" hidden="1" customHeight="1" x14ac:dyDescent="0.2">
      <c r="A225" s="40" t="s">
        <v>1147</v>
      </c>
      <c r="B225" s="10" t="s">
        <v>994</v>
      </c>
      <c r="C225" s="111" t="s">
        <v>868</v>
      </c>
      <c r="D225" s="108"/>
      <c r="E225" s="35">
        <v>4582.3403736075797</v>
      </c>
      <c r="F225" s="52">
        <f>D225*E225</f>
        <v>0</v>
      </c>
      <c r="G225" s="32"/>
      <c r="H225" s="38">
        <f>F225/$G$671</f>
        <v>0</v>
      </c>
      <c r="I225" s="102"/>
      <c r="J225" s="141"/>
    </row>
    <row r="226" spans="1:19" s="33" customFormat="1" ht="12" hidden="1" customHeight="1" x14ac:dyDescent="0.2">
      <c r="A226" s="40" t="s">
        <v>136</v>
      </c>
      <c r="B226" s="10" t="s">
        <v>350</v>
      </c>
      <c r="C226" s="111"/>
      <c r="D226" s="108"/>
      <c r="E226" s="35"/>
      <c r="F226" s="52"/>
      <c r="G226" s="32"/>
      <c r="H226" s="38"/>
      <c r="I226" s="102"/>
      <c r="J226" s="141"/>
    </row>
    <row r="227" spans="1:19" s="33" customFormat="1" ht="12" hidden="1" customHeight="1" x14ac:dyDescent="0.2">
      <c r="A227" s="40" t="s">
        <v>1148</v>
      </c>
      <c r="B227" s="10" t="s">
        <v>227</v>
      </c>
      <c r="C227" s="111" t="s">
        <v>868</v>
      </c>
      <c r="D227" s="108"/>
      <c r="E227" s="35">
        <v>917.1698192761786</v>
      </c>
      <c r="F227" s="52">
        <f t="shared" si="21"/>
        <v>0</v>
      </c>
      <c r="G227" s="32"/>
      <c r="H227" s="38">
        <f>F227/$G$671</f>
        <v>0</v>
      </c>
      <c r="I227" s="102"/>
      <c r="J227" s="141"/>
    </row>
    <row r="228" spans="1:19" s="33" customFormat="1" ht="24" hidden="1" customHeight="1" x14ac:dyDescent="0.2">
      <c r="A228" s="40" t="s">
        <v>1149</v>
      </c>
      <c r="B228" s="10" t="s">
        <v>759</v>
      </c>
      <c r="C228" s="111" t="s">
        <v>868</v>
      </c>
      <c r="D228" s="108"/>
      <c r="E228" s="35">
        <v>2494.3450040789912</v>
      </c>
      <c r="F228" s="52">
        <f t="shared" si="21"/>
        <v>0</v>
      </c>
      <c r="G228" s="32"/>
      <c r="H228" s="38">
        <f>F228/$G$671</f>
        <v>0</v>
      </c>
      <c r="I228" s="102"/>
      <c r="J228" s="141"/>
    </row>
    <row r="229" spans="1:19" s="33" customFormat="1" ht="24" hidden="1" customHeight="1" x14ac:dyDescent="0.2">
      <c r="A229" s="40" t="s">
        <v>305</v>
      </c>
      <c r="B229" s="10" t="s">
        <v>90</v>
      </c>
      <c r="C229" s="111" t="s">
        <v>868</v>
      </c>
      <c r="D229" s="108"/>
      <c r="E229" s="35">
        <v>761.77372118235962</v>
      </c>
      <c r="F229" s="52">
        <f t="shared" si="21"/>
        <v>0</v>
      </c>
      <c r="G229" s="32"/>
      <c r="H229" s="38">
        <f>F229/$G$671</f>
        <v>0</v>
      </c>
      <c r="I229" s="102"/>
      <c r="J229" s="141"/>
    </row>
    <row r="230" spans="1:19" s="33" customFormat="1" ht="12" hidden="1" customHeight="1" x14ac:dyDescent="0.2">
      <c r="A230" s="40" t="s">
        <v>137</v>
      </c>
      <c r="B230" s="10" t="s">
        <v>347</v>
      </c>
      <c r="C230" s="111"/>
      <c r="D230" s="108"/>
      <c r="E230" s="35"/>
      <c r="F230" s="52"/>
      <c r="G230" s="32"/>
      <c r="H230" s="38"/>
      <c r="I230" s="102"/>
      <c r="J230" s="141"/>
      <c r="K230" s="113"/>
    </row>
    <row r="231" spans="1:19" s="33" customFormat="1" ht="27" hidden="1" customHeight="1" x14ac:dyDescent="0.2">
      <c r="A231" s="40" t="s">
        <v>306</v>
      </c>
      <c r="B231" s="10" t="s">
        <v>981</v>
      </c>
      <c r="C231" s="111" t="s">
        <v>868</v>
      </c>
      <c r="D231" s="108"/>
      <c r="E231" s="35">
        <v>1559.8813665806465</v>
      </c>
      <c r="F231" s="35">
        <f>D231*E231</f>
        <v>0</v>
      </c>
      <c r="G231" s="32"/>
      <c r="H231" s="38">
        <f>F231/$G$671</f>
        <v>0</v>
      </c>
      <c r="I231" s="102"/>
      <c r="J231" s="141"/>
    </row>
    <row r="232" spans="1:19" s="33" customFormat="1" ht="12" hidden="1" customHeight="1" x14ac:dyDescent="0.2">
      <c r="A232" s="40" t="s">
        <v>567</v>
      </c>
      <c r="B232" s="10" t="s">
        <v>124</v>
      </c>
      <c r="C232" s="111"/>
      <c r="D232" s="108"/>
      <c r="E232" s="35"/>
      <c r="F232" s="52"/>
      <c r="G232" s="32"/>
      <c r="H232" s="38"/>
      <c r="I232" s="102"/>
      <c r="J232" s="141"/>
    </row>
    <row r="233" spans="1:19" s="33" customFormat="1" ht="12" hidden="1" customHeight="1" x14ac:dyDescent="0.2">
      <c r="A233" s="40" t="s">
        <v>361</v>
      </c>
      <c r="B233" s="10" t="s">
        <v>362</v>
      </c>
      <c r="C233" s="111"/>
      <c r="D233" s="108"/>
      <c r="E233" s="35"/>
      <c r="F233" s="52"/>
      <c r="G233" s="32"/>
      <c r="H233" s="38"/>
      <c r="I233" s="102"/>
      <c r="J233" s="141"/>
    </row>
    <row r="234" spans="1:19" s="33" customFormat="1" ht="12" hidden="1" customHeight="1" x14ac:dyDescent="0.2">
      <c r="A234" s="40" t="s">
        <v>72</v>
      </c>
      <c r="B234" s="10" t="s">
        <v>125</v>
      </c>
      <c r="C234" s="111"/>
      <c r="D234" s="108"/>
      <c r="E234" s="35"/>
      <c r="F234" s="52"/>
      <c r="G234" s="32"/>
      <c r="H234" s="38"/>
      <c r="I234" s="102"/>
      <c r="J234" s="141"/>
    </row>
    <row r="235" spans="1:19" s="33" customFormat="1" ht="12" hidden="1" customHeight="1" x14ac:dyDescent="0.2">
      <c r="A235" s="40" t="s">
        <v>364</v>
      </c>
      <c r="B235" s="10" t="s">
        <v>570</v>
      </c>
      <c r="C235" s="111"/>
      <c r="D235" s="108"/>
      <c r="E235" s="35"/>
      <c r="F235" s="52"/>
      <c r="G235" s="32"/>
      <c r="H235" s="38"/>
      <c r="I235" s="102"/>
      <c r="J235" s="141"/>
    </row>
    <row r="236" spans="1:19" s="134" customFormat="1" ht="12" hidden="1" customHeight="1" x14ac:dyDescent="0.2">
      <c r="A236" s="127" t="s">
        <v>365</v>
      </c>
      <c r="B236" s="128" t="s">
        <v>916</v>
      </c>
      <c r="C236" s="129" t="s">
        <v>868</v>
      </c>
      <c r="D236" s="108"/>
      <c r="E236" s="130">
        <v>3257.2756975020961</v>
      </c>
      <c r="F236" s="139">
        <f t="shared" ref="F236:F241" si="22">D236*E236</f>
        <v>0</v>
      </c>
      <c r="G236" s="131"/>
      <c r="H236" s="132">
        <f t="shared" ref="H236:H242" si="23">F236/$G$671</f>
        <v>0</v>
      </c>
      <c r="I236" s="133"/>
      <c r="J236" s="144"/>
    </row>
    <row r="237" spans="1:19" s="33" customFormat="1" ht="12" hidden="1" customHeight="1" x14ac:dyDescent="0.2">
      <c r="A237" s="40" t="s">
        <v>366</v>
      </c>
      <c r="B237" s="10" t="s">
        <v>923</v>
      </c>
      <c r="C237" s="111" t="s">
        <v>868</v>
      </c>
      <c r="D237" s="108"/>
      <c r="E237" s="35">
        <v>3643.306733708278</v>
      </c>
      <c r="F237" s="52">
        <f t="shared" si="22"/>
        <v>0</v>
      </c>
      <c r="G237" s="32"/>
      <c r="H237" s="38">
        <f t="shared" si="23"/>
        <v>0</v>
      </c>
      <c r="I237" s="102"/>
      <c r="J237" s="141"/>
    </row>
    <row r="238" spans="1:19" s="33" customFormat="1" ht="24" hidden="1" customHeight="1" x14ac:dyDescent="0.2">
      <c r="A238" s="40" t="s">
        <v>1150</v>
      </c>
      <c r="B238" s="10" t="s">
        <v>283</v>
      </c>
      <c r="C238" s="111" t="s">
        <v>868</v>
      </c>
      <c r="D238" s="108"/>
      <c r="E238" s="35">
        <v>2314.1429932181609</v>
      </c>
      <c r="F238" s="52">
        <f t="shared" si="22"/>
        <v>0</v>
      </c>
      <c r="G238" s="32"/>
      <c r="H238" s="38">
        <f t="shared" si="23"/>
        <v>0</v>
      </c>
      <c r="I238" s="102"/>
      <c r="J238" s="141"/>
    </row>
    <row r="239" spans="1:19" s="33" customFormat="1" ht="36" hidden="1" customHeight="1" x14ac:dyDescent="0.2">
      <c r="A239" s="40" t="s">
        <v>1151</v>
      </c>
      <c r="B239" s="10" t="s">
        <v>1014</v>
      </c>
      <c r="C239" s="111" t="s">
        <v>868</v>
      </c>
      <c r="D239" s="108"/>
      <c r="E239" s="35">
        <v>3653.1767565861455</v>
      </c>
      <c r="F239" s="52">
        <f>D239*E239</f>
        <v>0</v>
      </c>
      <c r="G239" s="52"/>
      <c r="H239" s="38">
        <f t="shared" si="23"/>
        <v>0</v>
      </c>
      <c r="I239" s="102"/>
      <c r="J239" s="140"/>
    </row>
    <row r="240" spans="1:19" s="33" customFormat="1" ht="12" hidden="1" customHeight="1" x14ac:dyDescent="0.2">
      <c r="A240" s="40" t="s">
        <v>1033</v>
      </c>
      <c r="B240" s="10" t="s">
        <v>1110</v>
      </c>
      <c r="C240" s="111" t="s">
        <v>868</v>
      </c>
      <c r="D240" s="108"/>
      <c r="E240" s="35">
        <v>821.07511616213117</v>
      </c>
      <c r="F240" s="52">
        <f>D240*E240</f>
        <v>0</v>
      </c>
      <c r="G240" s="32"/>
      <c r="H240" s="38">
        <f t="shared" si="23"/>
        <v>0</v>
      </c>
      <c r="I240" s="102"/>
      <c r="J240" s="141"/>
      <c r="N240" s="153"/>
      <c r="S240" s="153"/>
    </row>
    <row r="241" spans="1:19" s="33" customFormat="1" ht="24" hidden="1" customHeight="1" x14ac:dyDescent="0.2">
      <c r="A241" s="40" t="s">
        <v>1152</v>
      </c>
      <c r="B241" s="10" t="s">
        <v>1021</v>
      </c>
      <c r="C241" s="111" t="s">
        <v>868</v>
      </c>
      <c r="D241" s="108"/>
      <c r="E241" s="35">
        <v>3485.5791155384427</v>
      </c>
      <c r="F241" s="52">
        <f t="shared" si="22"/>
        <v>0</v>
      </c>
      <c r="G241" s="32"/>
      <c r="H241" s="38">
        <f t="shared" si="23"/>
        <v>0</v>
      </c>
      <c r="I241" s="102"/>
      <c r="J241" s="140"/>
      <c r="M241" s="151"/>
    </row>
    <row r="242" spans="1:19" s="33" customFormat="1" ht="12" hidden="1" customHeight="1" x14ac:dyDescent="0.2">
      <c r="A242" s="40" t="s">
        <v>1153</v>
      </c>
      <c r="B242" s="10" t="s">
        <v>926</v>
      </c>
      <c r="C242" s="111" t="s">
        <v>868</v>
      </c>
      <c r="D242" s="108"/>
      <c r="E242" s="35">
        <v>1968.6401495511141</v>
      </c>
      <c r="F242" s="52">
        <f>D242*E242</f>
        <v>0</v>
      </c>
      <c r="G242" s="32"/>
      <c r="H242" s="38">
        <f t="shared" si="23"/>
        <v>0</v>
      </c>
      <c r="I242" s="102"/>
      <c r="J242" s="140"/>
      <c r="S242" s="152"/>
    </row>
    <row r="243" spans="1:19" s="68" customFormat="1" ht="12" customHeight="1" x14ac:dyDescent="0.2">
      <c r="A243" s="46"/>
      <c r="B243" s="65"/>
      <c r="C243" s="69"/>
      <c r="D243" s="70"/>
      <c r="E243" s="67"/>
      <c r="F243" s="66"/>
      <c r="G243" s="66"/>
      <c r="H243" s="66"/>
      <c r="I243" s="112">
        <f>SUM(H214:H242)</f>
        <v>0.16388743083585561</v>
      </c>
      <c r="J243" s="140"/>
    </row>
    <row r="244" spans="1:19" ht="12" customHeight="1" x14ac:dyDescent="0.2">
      <c r="A244" s="44">
        <v>13</v>
      </c>
      <c r="B244" s="27" t="s">
        <v>126</v>
      </c>
      <c r="C244" s="95"/>
      <c r="D244" s="107"/>
      <c r="E244" s="49"/>
      <c r="F244" s="28"/>
      <c r="G244" s="5">
        <f>SUBTOTAL(109,F244:F259)</f>
        <v>48627.737999999998</v>
      </c>
      <c r="H244" s="6">
        <f>G244/$G$671</f>
        <v>1.000340003468196E-2</v>
      </c>
    </row>
    <row r="245" spans="1:19" s="33" customFormat="1" ht="12" customHeight="1" x14ac:dyDescent="0.2">
      <c r="A245" s="40" t="s">
        <v>140</v>
      </c>
      <c r="B245" s="10" t="s">
        <v>127</v>
      </c>
      <c r="C245" s="57"/>
      <c r="D245" s="115"/>
      <c r="E245" s="35"/>
      <c r="F245" s="51"/>
      <c r="G245" s="32"/>
      <c r="H245" s="38"/>
      <c r="I245" s="102"/>
      <c r="J245" s="140"/>
    </row>
    <row r="246" spans="1:19" s="33" customFormat="1" ht="12" customHeight="1" x14ac:dyDescent="0.2">
      <c r="A246" s="40" t="s">
        <v>363</v>
      </c>
      <c r="B246" s="10" t="s">
        <v>974</v>
      </c>
      <c r="C246" s="57" t="s">
        <v>712</v>
      </c>
      <c r="D246" s="115">
        <v>90.6</v>
      </c>
      <c r="E246" s="35">
        <v>536.73</v>
      </c>
      <c r="F246" s="52">
        <f>D246*E246</f>
        <v>48627.737999999998</v>
      </c>
      <c r="G246" s="32"/>
      <c r="H246" s="38">
        <f>F246/$G$671</f>
        <v>1.000340003468196E-2</v>
      </c>
      <c r="I246" s="102"/>
      <c r="J246" s="140"/>
    </row>
    <row r="247" spans="1:19" s="33" customFormat="1" ht="12" hidden="1" customHeight="1" x14ac:dyDescent="0.2">
      <c r="A247" s="40" t="s">
        <v>141</v>
      </c>
      <c r="B247" s="10" t="s">
        <v>128</v>
      </c>
      <c r="C247" s="57"/>
      <c r="D247" s="115"/>
      <c r="E247" s="35"/>
      <c r="F247" s="51"/>
      <c r="G247" s="32"/>
      <c r="H247" s="38"/>
      <c r="I247" s="102"/>
      <c r="J247" s="140"/>
      <c r="S247" s="153"/>
    </row>
    <row r="248" spans="1:19" s="33" customFormat="1" ht="12" hidden="1" customHeight="1" x14ac:dyDescent="0.2">
      <c r="A248" s="40" t="s">
        <v>142</v>
      </c>
      <c r="B248" s="10" t="s">
        <v>129</v>
      </c>
      <c r="C248" s="57"/>
      <c r="D248" s="115"/>
      <c r="E248" s="35"/>
      <c r="F248" s="51"/>
      <c r="G248" s="32"/>
      <c r="H248" s="38"/>
      <c r="I248" s="102"/>
      <c r="J248" s="140"/>
    </row>
    <row r="249" spans="1:19" s="33" customFormat="1" ht="12" hidden="1" customHeight="1" x14ac:dyDescent="0.2">
      <c r="A249" s="40" t="s">
        <v>1154</v>
      </c>
      <c r="B249" s="10" t="s">
        <v>978</v>
      </c>
      <c r="C249" s="57" t="s">
        <v>712</v>
      </c>
      <c r="D249" s="115"/>
      <c r="E249" s="35">
        <v>486.88660525152687</v>
      </c>
      <c r="F249" s="52">
        <f>D249*E249</f>
        <v>0</v>
      </c>
      <c r="G249" s="32"/>
      <c r="H249" s="38">
        <f>F249/$G$671</f>
        <v>0</v>
      </c>
      <c r="I249" s="102"/>
      <c r="J249" s="140"/>
    </row>
    <row r="250" spans="1:19" s="33" customFormat="1" ht="12" hidden="1" customHeight="1" x14ac:dyDescent="0.2">
      <c r="A250" s="40" t="s">
        <v>704</v>
      </c>
      <c r="B250" s="10" t="s">
        <v>995</v>
      </c>
      <c r="C250" s="57" t="s">
        <v>712</v>
      </c>
      <c r="D250" s="115"/>
      <c r="E250" s="35">
        <v>1006.7086352100445</v>
      </c>
      <c r="F250" s="52">
        <f>D250*E250</f>
        <v>0</v>
      </c>
      <c r="G250" s="32"/>
      <c r="H250" s="38">
        <f>F250/$G$671</f>
        <v>0</v>
      </c>
      <c r="I250" s="102"/>
      <c r="J250" s="140"/>
    </row>
    <row r="251" spans="1:19" s="33" customFormat="1" ht="11.25" hidden="1" customHeight="1" x14ac:dyDescent="0.2">
      <c r="A251" s="40" t="s">
        <v>143</v>
      </c>
      <c r="B251" s="10" t="s">
        <v>130</v>
      </c>
      <c r="C251" s="57"/>
      <c r="D251" s="115"/>
      <c r="E251" s="35"/>
      <c r="F251" s="51"/>
      <c r="G251" s="32"/>
      <c r="H251" s="38"/>
      <c r="I251" s="102"/>
      <c r="J251" s="140"/>
    </row>
    <row r="252" spans="1:19" s="33" customFormat="1" ht="12" hidden="1" customHeight="1" x14ac:dyDescent="0.2">
      <c r="A252" s="40" t="s">
        <v>705</v>
      </c>
      <c r="B252" s="10" t="s">
        <v>1013</v>
      </c>
      <c r="C252" s="57" t="s">
        <v>712</v>
      </c>
      <c r="D252" s="115"/>
      <c r="E252" s="35">
        <v>914.93693417661245</v>
      </c>
      <c r="F252" s="52">
        <f>D252*E252</f>
        <v>0</v>
      </c>
      <c r="G252" s="32"/>
      <c r="H252" s="38">
        <f>F252/$G$671</f>
        <v>0</v>
      </c>
      <c r="I252" s="102"/>
      <c r="J252" s="140"/>
    </row>
    <row r="253" spans="1:19" s="33" customFormat="1" ht="12" hidden="1" customHeight="1" x14ac:dyDescent="0.2">
      <c r="A253" s="40" t="s">
        <v>706</v>
      </c>
      <c r="B253" s="10" t="s">
        <v>84</v>
      </c>
      <c r="C253" s="57" t="s">
        <v>712</v>
      </c>
      <c r="D253" s="115"/>
      <c r="E253" s="35">
        <v>489.18051348843136</v>
      </c>
      <c r="F253" s="52">
        <f>D253*E253</f>
        <v>0</v>
      </c>
      <c r="G253" s="32"/>
      <c r="H253" s="38">
        <f>F253/$G$671</f>
        <v>0</v>
      </c>
      <c r="I253" s="102"/>
      <c r="J253" s="141"/>
    </row>
    <row r="254" spans="1:19" s="33" customFormat="1" ht="12" hidden="1" customHeight="1" x14ac:dyDescent="0.2">
      <c r="A254" s="40" t="s">
        <v>144</v>
      </c>
      <c r="B254" s="10" t="s">
        <v>131</v>
      </c>
      <c r="C254" s="57"/>
      <c r="D254" s="115"/>
      <c r="E254" s="35"/>
      <c r="F254" s="51"/>
      <c r="G254" s="32"/>
      <c r="H254" s="38"/>
      <c r="I254" s="102"/>
      <c r="J254" s="141"/>
    </row>
    <row r="255" spans="1:19" s="33" customFormat="1" ht="12" hidden="1" customHeight="1" x14ac:dyDescent="0.2">
      <c r="A255" s="40" t="s">
        <v>1034</v>
      </c>
      <c r="B255" s="10"/>
      <c r="C255" s="57"/>
      <c r="D255" s="115"/>
      <c r="E255" s="35"/>
      <c r="F255" s="51"/>
      <c r="G255" s="32"/>
      <c r="H255" s="38"/>
      <c r="I255" s="102"/>
      <c r="J255" s="141"/>
    </row>
    <row r="256" spans="1:19" s="33" customFormat="1" ht="12" hidden="1" customHeight="1" x14ac:dyDescent="0.2">
      <c r="A256" s="40" t="s">
        <v>145</v>
      </c>
      <c r="B256" s="10" t="s">
        <v>570</v>
      </c>
      <c r="C256" s="57"/>
      <c r="D256" s="115"/>
      <c r="E256" s="35"/>
      <c r="F256" s="52"/>
      <c r="G256" s="32"/>
      <c r="H256" s="38"/>
      <c r="I256" s="102"/>
      <c r="J256" s="141"/>
    </row>
    <row r="257" spans="1:10" s="33" customFormat="1" ht="24" hidden="1" x14ac:dyDescent="0.2">
      <c r="A257" s="40" t="s">
        <v>564</v>
      </c>
      <c r="B257" s="10" t="s">
        <v>60</v>
      </c>
      <c r="C257" s="57" t="s">
        <v>712</v>
      </c>
      <c r="D257" s="115"/>
      <c r="E257" s="35">
        <v>409.68129734460888</v>
      </c>
      <c r="F257" s="35">
        <f t="shared" ref="F257:F258" si="24">D257*E257</f>
        <v>0</v>
      </c>
      <c r="G257" s="32"/>
      <c r="H257" s="38">
        <f>F257/$G$671</f>
        <v>0</v>
      </c>
      <c r="I257" s="102"/>
      <c r="J257" s="141"/>
    </row>
    <row r="258" spans="1:10" s="33" customFormat="1" ht="12" hidden="1" customHeight="1" x14ac:dyDescent="0.2">
      <c r="A258" s="40" t="s">
        <v>1155</v>
      </c>
      <c r="B258" s="10" t="s">
        <v>231</v>
      </c>
      <c r="C258" s="57" t="s">
        <v>712</v>
      </c>
      <c r="D258" s="115"/>
      <c r="E258" s="35">
        <v>1604.6974886031503</v>
      </c>
      <c r="F258" s="52">
        <f t="shared" si="24"/>
        <v>0</v>
      </c>
      <c r="G258" s="32"/>
      <c r="H258" s="38">
        <f>F258/$G$671</f>
        <v>0</v>
      </c>
      <c r="I258" s="102"/>
      <c r="J258" s="141"/>
    </row>
    <row r="259" spans="1:10" s="68" customFormat="1" ht="12" customHeight="1" x14ac:dyDescent="0.2">
      <c r="A259" s="46"/>
      <c r="B259" s="65"/>
      <c r="C259" s="69"/>
      <c r="D259" s="70"/>
      <c r="E259" s="67"/>
      <c r="F259" s="66"/>
      <c r="G259" s="66"/>
      <c r="H259" s="66"/>
      <c r="I259" s="112">
        <f>SUM(H245:H258)</f>
        <v>1.000340003468196E-2</v>
      </c>
      <c r="J259" s="143"/>
    </row>
    <row r="260" spans="1:10" ht="12" customHeight="1" x14ac:dyDescent="0.2">
      <c r="A260" s="44">
        <v>14</v>
      </c>
      <c r="B260" s="27" t="s">
        <v>252</v>
      </c>
      <c r="C260" s="95"/>
      <c r="D260" s="107"/>
      <c r="E260" s="49"/>
      <c r="F260" s="28"/>
      <c r="G260" s="5">
        <f>SUBTOTAL(109,F260:F271)</f>
        <v>305425.90499999997</v>
      </c>
      <c r="H260" s="6">
        <f>G260/$G$671</f>
        <v>6.283034404499277E-2</v>
      </c>
    </row>
    <row r="261" spans="1:10" s="33" customFormat="1" ht="12" hidden="1" customHeight="1" x14ac:dyDescent="0.2">
      <c r="A261" s="40" t="s">
        <v>147</v>
      </c>
      <c r="B261" s="10" t="s">
        <v>138</v>
      </c>
      <c r="C261" s="57"/>
      <c r="D261" s="115"/>
      <c r="E261" s="35"/>
      <c r="F261" s="35"/>
      <c r="G261" s="32"/>
      <c r="H261" s="38"/>
      <c r="I261" s="102"/>
      <c r="J261" s="140"/>
    </row>
    <row r="262" spans="1:10" s="33" customFormat="1" ht="12" customHeight="1" x14ac:dyDescent="0.2">
      <c r="A262" s="40" t="s">
        <v>149</v>
      </c>
      <c r="B262" s="10" t="s">
        <v>129</v>
      </c>
      <c r="C262" s="57"/>
      <c r="D262" s="115"/>
      <c r="E262" s="35"/>
      <c r="F262" s="35"/>
      <c r="G262" s="32"/>
      <c r="H262" s="38"/>
      <c r="I262" s="102"/>
      <c r="J262" s="140"/>
    </row>
    <row r="263" spans="1:10" s="33" customFormat="1" ht="24" customHeight="1" x14ac:dyDescent="0.2">
      <c r="A263" s="40" t="s">
        <v>565</v>
      </c>
      <c r="B263" s="10" t="s">
        <v>1012</v>
      </c>
      <c r="C263" s="57" t="s">
        <v>868</v>
      </c>
      <c r="D263" s="115">
        <v>122.3</v>
      </c>
      <c r="E263" s="35">
        <v>2497.35</v>
      </c>
      <c r="F263" s="35">
        <f>D263*E263</f>
        <v>305425.90499999997</v>
      </c>
      <c r="G263" s="32"/>
      <c r="H263" s="38">
        <f>F263/$G$671</f>
        <v>6.283034404499277E-2</v>
      </c>
      <c r="I263" s="102"/>
      <c r="J263" s="140"/>
    </row>
    <row r="264" spans="1:10" s="33" customFormat="1" ht="12" hidden="1" customHeight="1" x14ac:dyDescent="0.2">
      <c r="A264" s="40" t="s">
        <v>150</v>
      </c>
      <c r="B264" s="10" t="s">
        <v>139</v>
      </c>
      <c r="C264" s="57"/>
      <c r="D264" s="115"/>
      <c r="E264" s="35"/>
      <c r="F264" s="35"/>
      <c r="G264" s="32"/>
      <c r="H264" s="38"/>
      <c r="I264" s="102"/>
      <c r="J264" s="140"/>
    </row>
    <row r="265" spans="1:10" s="33" customFormat="1" ht="12" hidden="1" customHeight="1" x14ac:dyDescent="0.2">
      <c r="A265" s="40" t="s">
        <v>151</v>
      </c>
      <c r="B265" s="10" t="s">
        <v>130</v>
      </c>
      <c r="C265" s="57"/>
      <c r="D265" s="115"/>
      <c r="E265" s="35"/>
      <c r="F265" s="35"/>
      <c r="G265" s="32"/>
      <c r="H265" s="38"/>
      <c r="I265" s="102"/>
      <c r="J265" s="140"/>
    </row>
    <row r="266" spans="1:10" s="33" customFormat="1" ht="48" hidden="1" x14ac:dyDescent="0.2">
      <c r="A266" s="40" t="s">
        <v>1156</v>
      </c>
      <c r="B266" s="10" t="s">
        <v>766</v>
      </c>
      <c r="C266" s="57" t="s">
        <v>868</v>
      </c>
      <c r="D266" s="115"/>
      <c r="E266" s="35">
        <v>2610.0667414049135</v>
      </c>
      <c r="F266" s="35">
        <f>D266*E266</f>
        <v>0</v>
      </c>
      <c r="G266" s="32"/>
      <c r="H266" s="38">
        <f>F266/$G$671</f>
        <v>0</v>
      </c>
      <c r="I266" s="102"/>
      <c r="J266" s="140"/>
    </row>
    <row r="267" spans="1:10" s="33" customFormat="1" ht="12" hidden="1" customHeight="1" x14ac:dyDescent="0.2">
      <c r="A267" s="40" t="s">
        <v>367</v>
      </c>
      <c r="B267" s="10" t="s">
        <v>368</v>
      </c>
      <c r="C267" s="57"/>
      <c r="D267" s="115"/>
      <c r="E267" s="35"/>
      <c r="F267" s="35"/>
      <c r="G267" s="32"/>
      <c r="H267" s="38"/>
      <c r="I267" s="102"/>
      <c r="J267" s="140"/>
    </row>
    <row r="268" spans="1:10" s="33" customFormat="1" ht="24" hidden="1" x14ac:dyDescent="0.2">
      <c r="A268" s="40" t="s">
        <v>1157</v>
      </c>
      <c r="B268" s="10" t="s">
        <v>413</v>
      </c>
      <c r="C268" s="57" t="s">
        <v>868</v>
      </c>
      <c r="D268" s="115"/>
      <c r="E268" s="35">
        <v>3194.6999800545232</v>
      </c>
      <c r="F268" s="35">
        <f>D268*E268</f>
        <v>0</v>
      </c>
      <c r="G268" s="32"/>
      <c r="H268" s="38">
        <f>F268/$G$671</f>
        <v>0</v>
      </c>
      <c r="I268" s="102"/>
      <c r="J268" s="140"/>
    </row>
    <row r="269" spans="1:10" s="33" customFormat="1" ht="12" hidden="1" customHeight="1" x14ac:dyDescent="0.2">
      <c r="A269" s="40" t="s">
        <v>770</v>
      </c>
      <c r="B269" s="10" t="s">
        <v>570</v>
      </c>
      <c r="C269" s="57"/>
      <c r="D269" s="115"/>
      <c r="E269" s="35"/>
      <c r="F269" s="35"/>
      <c r="G269" s="32"/>
      <c r="H269" s="38"/>
      <c r="I269" s="102"/>
      <c r="J269" s="140"/>
    </row>
    <row r="270" spans="1:10" s="33" customFormat="1" ht="24" hidden="1" x14ac:dyDescent="0.2">
      <c r="A270" s="40" t="s">
        <v>769</v>
      </c>
      <c r="B270" s="10" t="s">
        <v>866</v>
      </c>
      <c r="C270" s="57" t="s">
        <v>712</v>
      </c>
      <c r="D270" s="115"/>
      <c r="E270" s="35">
        <v>337.67962445953759</v>
      </c>
      <c r="F270" s="35">
        <f t="shared" ref="F270" si="25">D270*E270</f>
        <v>0</v>
      </c>
      <c r="G270" s="32"/>
      <c r="H270" s="38">
        <f>F270/$G$671</f>
        <v>0</v>
      </c>
      <c r="I270" s="102"/>
      <c r="J270" s="140"/>
    </row>
    <row r="271" spans="1:10" s="68" customFormat="1" ht="12" customHeight="1" x14ac:dyDescent="0.2">
      <c r="A271" s="46"/>
      <c r="B271" s="65"/>
      <c r="C271" s="69"/>
      <c r="D271" s="70"/>
      <c r="E271" s="67"/>
      <c r="F271" s="66"/>
      <c r="G271" s="66"/>
      <c r="H271" s="66"/>
      <c r="I271" s="112">
        <f>SUM(H261:H270)</f>
        <v>6.283034404499277E-2</v>
      </c>
      <c r="J271" s="140"/>
    </row>
    <row r="272" spans="1:10" ht="12" hidden="1" customHeight="1" x14ac:dyDescent="0.2">
      <c r="A272" s="44">
        <v>15</v>
      </c>
      <c r="B272" s="27" t="s">
        <v>146</v>
      </c>
      <c r="C272" s="95"/>
      <c r="D272" s="107"/>
      <c r="E272" s="49"/>
      <c r="F272" s="28"/>
      <c r="G272" s="5">
        <f>SUBTOTAL(109,F272:F289)</f>
        <v>0</v>
      </c>
      <c r="H272" s="6">
        <f>G272/$G$671</f>
        <v>0</v>
      </c>
    </row>
    <row r="273" spans="1:10" s="33" customFormat="1" ht="12" hidden="1" customHeight="1" x14ac:dyDescent="0.2">
      <c r="A273" s="40" t="s">
        <v>152</v>
      </c>
      <c r="B273" s="10" t="s">
        <v>148</v>
      </c>
      <c r="C273" s="57"/>
      <c r="D273" s="115"/>
      <c r="E273" s="35"/>
      <c r="F273" s="35"/>
      <c r="G273" s="32"/>
      <c r="H273" s="38"/>
      <c r="I273" s="102"/>
      <c r="J273" s="140"/>
    </row>
    <row r="274" spans="1:10" s="33" customFormat="1" ht="12" hidden="1" customHeight="1" x14ac:dyDescent="0.2">
      <c r="A274" s="40" t="s">
        <v>153</v>
      </c>
      <c r="B274" s="10" t="s">
        <v>566</v>
      </c>
      <c r="C274" s="57"/>
      <c r="D274" s="115"/>
      <c r="E274" s="35"/>
      <c r="F274" s="35"/>
      <c r="G274" s="32"/>
      <c r="H274" s="38"/>
      <c r="I274" s="102"/>
      <c r="J274" s="140"/>
    </row>
    <row r="275" spans="1:10" s="33" customFormat="1" ht="12" hidden="1" customHeight="1" x14ac:dyDescent="0.2">
      <c r="A275" s="40" t="s">
        <v>154</v>
      </c>
      <c r="B275" s="10" t="s">
        <v>139</v>
      </c>
      <c r="C275" s="57"/>
      <c r="D275" s="115"/>
      <c r="E275" s="35"/>
      <c r="F275" s="35"/>
      <c r="G275" s="32"/>
      <c r="H275" s="38"/>
      <c r="I275" s="102"/>
      <c r="J275" s="141"/>
    </row>
    <row r="276" spans="1:10" s="33" customFormat="1" ht="24" hidden="1" customHeight="1" x14ac:dyDescent="0.2">
      <c r="A276" s="40" t="s">
        <v>876</v>
      </c>
      <c r="B276" s="10" t="s">
        <v>1011</v>
      </c>
      <c r="C276" s="57" t="s">
        <v>868</v>
      </c>
      <c r="D276" s="108"/>
      <c r="E276" s="35">
        <v>2463.4607815818053</v>
      </c>
      <c r="F276" s="35">
        <f>D276*E276</f>
        <v>0</v>
      </c>
      <c r="G276" s="32"/>
      <c r="H276" s="38">
        <f>F276/$G$671</f>
        <v>0</v>
      </c>
      <c r="I276" s="102"/>
      <c r="J276" s="141"/>
    </row>
    <row r="277" spans="1:10" s="33" customFormat="1" ht="24" hidden="1" customHeight="1" x14ac:dyDescent="0.2">
      <c r="A277" s="40" t="s">
        <v>877</v>
      </c>
      <c r="B277" s="10" t="s">
        <v>1010</v>
      </c>
      <c r="C277" s="57" t="s">
        <v>712</v>
      </c>
      <c r="D277" s="108"/>
      <c r="E277" s="35">
        <v>1978.541030235149</v>
      </c>
      <c r="F277" s="35">
        <f>D277*E277</f>
        <v>0</v>
      </c>
      <c r="G277" s="32"/>
      <c r="H277" s="38">
        <f>F277/$G$671</f>
        <v>0</v>
      </c>
      <c r="I277" s="102"/>
      <c r="J277" s="141"/>
    </row>
    <row r="278" spans="1:10" s="33" customFormat="1" ht="12" hidden="1" customHeight="1" x14ac:dyDescent="0.2">
      <c r="A278" s="40" t="s">
        <v>155</v>
      </c>
      <c r="B278" s="10" t="s">
        <v>780</v>
      </c>
      <c r="C278" s="57"/>
      <c r="D278" s="115"/>
      <c r="E278" s="35"/>
      <c r="F278" s="35"/>
      <c r="G278" s="32"/>
      <c r="H278" s="38"/>
      <c r="I278" s="102"/>
      <c r="J278" s="141"/>
    </row>
    <row r="279" spans="1:10" s="33" customFormat="1" ht="12" hidden="1" customHeight="1" x14ac:dyDescent="0.2">
      <c r="A279" s="40" t="s">
        <v>1035</v>
      </c>
      <c r="B279" s="10"/>
      <c r="C279" s="57"/>
      <c r="D279" s="115"/>
      <c r="E279" s="35"/>
      <c r="F279" s="35"/>
      <c r="G279" s="32"/>
      <c r="H279" s="38"/>
      <c r="I279" s="102"/>
      <c r="J279" s="141"/>
    </row>
    <row r="280" spans="1:10" s="33" customFormat="1" ht="12" hidden="1" customHeight="1" x14ac:dyDescent="0.2">
      <c r="A280" s="40" t="s">
        <v>781</v>
      </c>
      <c r="B280" s="10" t="s">
        <v>871</v>
      </c>
      <c r="C280" s="57"/>
      <c r="D280" s="115"/>
      <c r="E280" s="35"/>
      <c r="F280" s="35"/>
      <c r="G280" s="32"/>
      <c r="H280" s="38"/>
      <c r="I280" s="102"/>
      <c r="J280" s="141"/>
    </row>
    <row r="281" spans="1:10" s="33" customFormat="1" ht="12" hidden="1" customHeight="1" x14ac:dyDescent="0.2">
      <c r="A281" s="40" t="s">
        <v>938</v>
      </c>
      <c r="B281" s="10" t="s">
        <v>939</v>
      </c>
      <c r="C281" s="57" t="s">
        <v>868</v>
      </c>
      <c r="D281" s="115"/>
      <c r="E281" s="35">
        <v>17085.940687613896</v>
      </c>
      <c r="F281" s="35">
        <f>D281*E281</f>
        <v>0</v>
      </c>
      <c r="G281" s="32"/>
      <c r="H281" s="38">
        <f>F281/$G$671</f>
        <v>0</v>
      </c>
      <c r="I281" s="102"/>
      <c r="J281" s="141"/>
    </row>
    <row r="282" spans="1:10" s="33" customFormat="1" ht="12" hidden="1" customHeight="1" x14ac:dyDescent="0.2">
      <c r="A282" s="40" t="s">
        <v>872</v>
      </c>
      <c r="B282" s="10" t="s">
        <v>873</v>
      </c>
      <c r="C282" s="57"/>
      <c r="D282" s="108"/>
      <c r="E282" s="35"/>
      <c r="F282" s="35"/>
      <c r="G282" s="32"/>
      <c r="H282" s="38"/>
      <c r="I282" s="102"/>
      <c r="J282" s="141"/>
    </row>
    <row r="283" spans="1:10" s="33" customFormat="1" ht="12" hidden="1" customHeight="1" x14ac:dyDescent="0.2">
      <c r="A283" s="40" t="s">
        <v>1158</v>
      </c>
      <c r="B283" s="10" t="s">
        <v>162</v>
      </c>
      <c r="C283" s="57" t="s">
        <v>868</v>
      </c>
      <c r="D283" s="108"/>
      <c r="E283" s="35">
        <v>14863.657360379733</v>
      </c>
      <c r="F283" s="35">
        <f>D283*E283</f>
        <v>0</v>
      </c>
      <c r="G283" s="32"/>
      <c r="H283" s="38">
        <f>F283/$G$671</f>
        <v>0</v>
      </c>
      <c r="I283" s="102"/>
      <c r="J283" s="141"/>
    </row>
    <row r="284" spans="1:10" s="33" customFormat="1" ht="12" hidden="1" customHeight="1" x14ac:dyDescent="0.2">
      <c r="A284" s="40" t="s">
        <v>874</v>
      </c>
      <c r="B284" s="10" t="s">
        <v>875</v>
      </c>
      <c r="C284" s="57"/>
      <c r="D284" s="108"/>
      <c r="E284" s="35"/>
      <c r="F284" s="35"/>
      <c r="G284" s="32"/>
      <c r="H284" s="38"/>
      <c r="I284" s="102"/>
      <c r="J284" s="141"/>
    </row>
    <row r="285" spans="1:10" s="33" customFormat="1" ht="12" hidden="1" customHeight="1" x14ac:dyDescent="0.2">
      <c r="A285" s="40" t="s">
        <v>369</v>
      </c>
      <c r="B285" s="10" t="s">
        <v>282</v>
      </c>
      <c r="C285" s="57" t="s">
        <v>712</v>
      </c>
      <c r="D285" s="108"/>
      <c r="E285" s="35">
        <v>874.26592399771641</v>
      </c>
      <c r="F285" s="35">
        <f>D285*E285</f>
        <v>0</v>
      </c>
      <c r="G285" s="32"/>
      <c r="H285" s="38">
        <f>F285/$G$671</f>
        <v>0</v>
      </c>
      <c r="I285" s="102"/>
      <c r="J285" s="141"/>
    </row>
    <row r="286" spans="1:10" s="33" customFormat="1" ht="12" hidden="1" customHeight="1" x14ac:dyDescent="0.2">
      <c r="A286" s="40" t="s">
        <v>811</v>
      </c>
      <c r="B286" s="10" t="s">
        <v>570</v>
      </c>
      <c r="C286" s="57"/>
      <c r="D286" s="108"/>
      <c r="E286" s="35"/>
      <c r="F286" s="35"/>
      <c r="G286" s="32"/>
      <c r="H286" s="38"/>
      <c r="I286" s="102"/>
      <c r="J286" s="141"/>
    </row>
    <row r="287" spans="1:10" ht="12" hidden="1" customHeight="1" x14ac:dyDescent="0.2">
      <c r="A287" s="40" t="s">
        <v>810</v>
      </c>
      <c r="B287" s="10" t="s">
        <v>1009</v>
      </c>
      <c r="C287" s="57" t="s">
        <v>712</v>
      </c>
      <c r="D287" s="108"/>
      <c r="E287" s="35">
        <v>782.65240808600811</v>
      </c>
      <c r="F287" s="35">
        <f>D287*E287</f>
        <v>0</v>
      </c>
      <c r="G287" s="32"/>
      <c r="H287" s="38">
        <f>F287/$G$671</f>
        <v>0</v>
      </c>
      <c r="I287" s="105"/>
    </row>
    <row r="288" spans="1:10" ht="12" hidden="1" customHeight="1" x14ac:dyDescent="0.2">
      <c r="A288" s="40" t="s">
        <v>1159</v>
      </c>
      <c r="B288" s="10" t="s">
        <v>954</v>
      </c>
      <c r="C288" s="57" t="s">
        <v>712</v>
      </c>
      <c r="D288" s="108"/>
      <c r="E288" s="35">
        <v>241.85693649720912</v>
      </c>
      <c r="F288" s="35">
        <f>D288*E288</f>
        <v>0</v>
      </c>
      <c r="G288" s="32"/>
      <c r="H288" s="38">
        <f>F288/$G$671</f>
        <v>0</v>
      </c>
      <c r="I288" s="105"/>
    </row>
    <row r="289" spans="1:10" s="68" customFormat="1" ht="12" hidden="1" customHeight="1" x14ac:dyDescent="0.2">
      <c r="A289" s="46"/>
      <c r="B289" s="65"/>
      <c r="C289" s="69"/>
      <c r="D289" s="70"/>
      <c r="E289" s="67"/>
      <c r="F289" s="66"/>
      <c r="G289" s="66"/>
      <c r="H289" s="66"/>
      <c r="I289" s="112">
        <f>SUM(H273:H288)</f>
        <v>0</v>
      </c>
      <c r="J289" s="143"/>
    </row>
    <row r="290" spans="1:10" ht="12" hidden="1" customHeight="1" x14ac:dyDescent="0.2">
      <c r="A290" s="44">
        <v>16</v>
      </c>
      <c r="B290" s="27" t="s">
        <v>117</v>
      </c>
      <c r="C290" s="95"/>
      <c r="D290" s="107"/>
      <c r="E290" s="49"/>
      <c r="F290" s="28"/>
      <c r="G290" s="5">
        <f>SUBTOTAL(109,F290:F296)</f>
        <v>0</v>
      </c>
      <c r="H290" s="6">
        <f>G290/$G$671</f>
        <v>0</v>
      </c>
    </row>
    <row r="291" spans="1:10" s="33" customFormat="1" ht="12" hidden="1" customHeight="1" x14ac:dyDescent="0.2">
      <c r="A291" s="40" t="s">
        <v>840</v>
      </c>
      <c r="B291" s="10" t="s">
        <v>118</v>
      </c>
      <c r="C291" s="57"/>
      <c r="D291" s="115"/>
      <c r="E291" s="50"/>
      <c r="F291" s="39"/>
      <c r="G291" s="32"/>
      <c r="H291" s="38"/>
      <c r="I291" s="102"/>
      <c r="J291" s="141"/>
    </row>
    <row r="292" spans="1:10" s="33" customFormat="1" ht="12" hidden="1" customHeight="1" x14ac:dyDescent="0.2">
      <c r="A292" s="40" t="s">
        <v>841</v>
      </c>
      <c r="B292" s="10" t="s">
        <v>280</v>
      </c>
      <c r="C292" s="57"/>
      <c r="D292" s="115"/>
      <c r="E292" s="50"/>
      <c r="F292" s="39"/>
      <c r="G292" s="32"/>
      <c r="H292" s="38"/>
      <c r="I292" s="102"/>
      <c r="J292" s="141"/>
    </row>
    <row r="293" spans="1:10" s="33" customFormat="1" ht="12" hidden="1" customHeight="1" x14ac:dyDescent="0.2">
      <c r="A293" s="40" t="s">
        <v>842</v>
      </c>
      <c r="B293" s="10" t="s">
        <v>370</v>
      </c>
      <c r="C293" s="57"/>
      <c r="D293" s="115"/>
      <c r="E293" s="50"/>
      <c r="F293" s="39"/>
      <c r="G293" s="32"/>
      <c r="H293" s="38"/>
      <c r="I293" s="102"/>
      <c r="J293" s="141"/>
    </row>
    <row r="294" spans="1:10" s="33" customFormat="1" ht="12" hidden="1" customHeight="1" x14ac:dyDescent="0.2">
      <c r="A294" s="40" t="s">
        <v>843</v>
      </c>
      <c r="B294" s="10" t="s">
        <v>259</v>
      </c>
      <c r="C294" s="57"/>
      <c r="D294" s="115"/>
      <c r="E294" s="50"/>
      <c r="F294" s="39"/>
      <c r="G294" s="32"/>
      <c r="H294" s="38"/>
      <c r="I294" s="102"/>
      <c r="J294" s="141"/>
    </row>
    <row r="295" spans="1:10" s="33" customFormat="1" ht="12" hidden="1" customHeight="1" x14ac:dyDescent="0.2">
      <c r="A295" s="40" t="s">
        <v>960</v>
      </c>
      <c r="B295" s="10" t="s">
        <v>1160</v>
      </c>
      <c r="C295" s="57"/>
      <c r="D295" s="115"/>
      <c r="E295" s="50"/>
      <c r="F295" s="39"/>
      <c r="G295" s="32"/>
      <c r="H295" s="38"/>
      <c r="I295" s="102"/>
      <c r="J295" s="141"/>
    </row>
    <row r="296" spans="1:10" ht="12" hidden="1" customHeight="1" x14ac:dyDescent="0.2">
      <c r="A296" s="46"/>
      <c r="B296" s="65"/>
      <c r="C296" s="69"/>
      <c r="D296" s="70"/>
      <c r="E296" s="67"/>
      <c r="F296" s="66"/>
      <c r="G296" s="66"/>
      <c r="H296" s="66"/>
      <c r="I296" s="105">
        <f>SUM(H291:H295)</f>
        <v>0</v>
      </c>
    </row>
    <row r="297" spans="1:10" ht="12" hidden="1" customHeight="1" x14ac:dyDescent="0.2">
      <c r="A297" s="44">
        <v>17</v>
      </c>
      <c r="B297" s="27" t="s">
        <v>844</v>
      </c>
      <c r="C297" s="95"/>
      <c r="D297" s="107"/>
      <c r="E297" s="49"/>
      <c r="F297" s="28"/>
      <c r="G297" s="5">
        <f>SUBTOTAL(109,F297:F311)</f>
        <v>0</v>
      </c>
      <c r="H297" s="6">
        <f>G297/$G$671</f>
        <v>0</v>
      </c>
    </row>
    <row r="298" spans="1:10" s="33" customFormat="1" ht="12" hidden="1" customHeight="1" x14ac:dyDescent="0.2">
      <c r="A298" s="40" t="s">
        <v>847</v>
      </c>
      <c r="B298" s="10" t="s">
        <v>791</v>
      </c>
      <c r="C298" s="57"/>
      <c r="D298" s="115"/>
      <c r="E298" s="35"/>
      <c r="F298" s="51"/>
      <c r="G298" s="32"/>
      <c r="H298" s="38"/>
      <c r="I298" s="102"/>
      <c r="J298" s="141"/>
    </row>
    <row r="299" spans="1:10" s="33" customFormat="1" ht="26.25" hidden="1" customHeight="1" x14ac:dyDescent="0.2">
      <c r="A299" s="40" t="s">
        <v>878</v>
      </c>
      <c r="B299" s="10" t="s">
        <v>880</v>
      </c>
      <c r="C299" s="57" t="s">
        <v>712</v>
      </c>
      <c r="D299" s="108"/>
      <c r="E299" s="35">
        <v>1443.4912226497338</v>
      </c>
      <c r="F299" s="35">
        <f>D299*E299</f>
        <v>0</v>
      </c>
      <c r="G299" s="32"/>
      <c r="H299" s="38">
        <f>F299/$G$671</f>
        <v>0</v>
      </c>
      <c r="I299" s="102"/>
      <c r="J299" s="141"/>
    </row>
    <row r="300" spans="1:10" s="33" customFormat="1" ht="24" hidden="1" customHeight="1" x14ac:dyDescent="0.2">
      <c r="A300" s="40" t="s">
        <v>879</v>
      </c>
      <c r="B300" s="10" t="s">
        <v>955</v>
      </c>
      <c r="C300" s="57" t="s">
        <v>712</v>
      </c>
      <c r="D300" s="115"/>
      <c r="E300" s="35">
        <v>3844.4285675099445</v>
      </c>
      <c r="F300" s="35">
        <f t="shared" ref="F300:F302" si="26">D300*E300</f>
        <v>0</v>
      </c>
      <c r="G300" s="32"/>
      <c r="H300" s="38">
        <f>F300/$G$671</f>
        <v>0</v>
      </c>
      <c r="I300" s="102"/>
      <c r="J300" s="141"/>
    </row>
    <row r="301" spans="1:10" s="33" customFormat="1" ht="36" hidden="1" x14ac:dyDescent="0.2">
      <c r="A301" s="40" t="s">
        <v>1161</v>
      </c>
      <c r="B301" s="10" t="s">
        <v>940</v>
      </c>
      <c r="C301" s="57" t="s">
        <v>712</v>
      </c>
      <c r="D301" s="115"/>
      <c r="E301" s="35">
        <v>10527.026729356039</v>
      </c>
      <c r="F301" s="35">
        <f>D301*E301</f>
        <v>0</v>
      </c>
      <c r="G301" s="32"/>
      <c r="H301" s="38">
        <f>F301/$G$671</f>
        <v>0</v>
      </c>
      <c r="I301" s="102"/>
      <c r="J301" s="141"/>
    </row>
    <row r="302" spans="1:10" s="33" customFormat="1" ht="24" hidden="1" customHeight="1" x14ac:dyDescent="0.2">
      <c r="A302" s="40" t="s">
        <v>1162</v>
      </c>
      <c r="B302" s="10" t="s">
        <v>1005</v>
      </c>
      <c r="C302" s="57" t="s">
        <v>712</v>
      </c>
      <c r="D302" s="115"/>
      <c r="E302" s="35">
        <v>9840.2432442423142</v>
      </c>
      <c r="F302" s="35">
        <f t="shared" si="26"/>
        <v>0</v>
      </c>
      <c r="G302" s="32"/>
      <c r="H302" s="38">
        <f>F302/$G$671</f>
        <v>0</v>
      </c>
      <c r="I302" s="102"/>
      <c r="J302" s="141"/>
    </row>
    <row r="303" spans="1:10" s="33" customFormat="1" ht="12" hidden="1" customHeight="1" x14ac:dyDescent="0.2">
      <c r="A303" s="40" t="s">
        <v>371</v>
      </c>
      <c r="B303" s="10" t="s">
        <v>845</v>
      </c>
      <c r="C303" s="57"/>
      <c r="D303" s="115"/>
      <c r="E303" s="35"/>
      <c r="F303" s="35"/>
      <c r="G303" s="32"/>
      <c r="H303" s="38"/>
      <c r="I303" s="102"/>
      <c r="J303" s="141"/>
    </row>
    <row r="304" spans="1:10" s="33" customFormat="1" ht="12" hidden="1" customHeight="1" x14ac:dyDescent="0.2">
      <c r="A304" s="40" t="s">
        <v>1036</v>
      </c>
      <c r="B304" s="10"/>
      <c r="C304" s="57"/>
      <c r="D304" s="115"/>
      <c r="E304" s="35"/>
      <c r="F304" s="35"/>
      <c r="G304" s="32"/>
      <c r="H304" s="38"/>
      <c r="I304" s="102"/>
      <c r="J304" s="141"/>
    </row>
    <row r="305" spans="1:10" s="33" customFormat="1" ht="12" hidden="1" customHeight="1" x14ac:dyDescent="0.2">
      <c r="A305" s="40" t="s">
        <v>848</v>
      </c>
      <c r="B305" s="10" t="s">
        <v>372</v>
      </c>
      <c r="C305" s="57"/>
      <c r="D305" s="115"/>
      <c r="E305" s="35"/>
      <c r="F305" s="35"/>
      <c r="G305" s="32"/>
      <c r="H305" s="38"/>
      <c r="I305" s="102"/>
      <c r="J305" s="141"/>
    </row>
    <row r="306" spans="1:10" s="33" customFormat="1" ht="12" hidden="1" customHeight="1" x14ac:dyDescent="0.2">
      <c r="A306" s="40" t="s">
        <v>1037</v>
      </c>
      <c r="B306" s="10"/>
      <c r="C306" s="57"/>
      <c r="D306" s="115"/>
      <c r="E306" s="35"/>
      <c r="F306" s="35"/>
      <c r="G306" s="32"/>
      <c r="H306" s="38"/>
      <c r="I306" s="102"/>
      <c r="J306" s="141"/>
    </row>
    <row r="307" spans="1:10" s="33" customFormat="1" ht="12" hidden="1" customHeight="1" x14ac:dyDescent="0.2">
      <c r="A307" s="40" t="s">
        <v>849</v>
      </c>
      <c r="B307" s="10" t="s">
        <v>846</v>
      </c>
      <c r="C307" s="57"/>
      <c r="D307" s="115"/>
      <c r="E307" s="35"/>
      <c r="F307" s="35"/>
      <c r="G307" s="32"/>
      <c r="H307" s="38"/>
      <c r="I307" s="102"/>
      <c r="J307" s="141"/>
    </row>
    <row r="308" spans="1:10" s="33" customFormat="1" ht="12" hidden="1" customHeight="1" x14ac:dyDescent="0.2">
      <c r="A308" s="40" t="s">
        <v>1038</v>
      </c>
      <c r="B308" s="10"/>
      <c r="C308" s="57"/>
      <c r="D308" s="115"/>
      <c r="E308" s="35"/>
      <c r="F308" s="35"/>
      <c r="G308" s="32"/>
      <c r="H308" s="38"/>
      <c r="I308" s="102"/>
      <c r="J308" s="141"/>
    </row>
    <row r="309" spans="1:10" s="33" customFormat="1" ht="12" hidden="1" customHeight="1" x14ac:dyDescent="0.2">
      <c r="A309" s="40" t="s">
        <v>850</v>
      </c>
      <c r="B309" s="10" t="s">
        <v>570</v>
      </c>
      <c r="C309" s="57"/>
      <c r="D309" s="115"/>
      <c r="E309" s="35"/>
      <c r="F309" s="35"/>
      <c r="G309" s="32"/>
      <c r="H309" s="38"/>
      <c r="I309" s="102"/>
      <c r="J309" s="141"/>
    </row>
    <row r="310" spans="1:10" ht="12" hidden="1" customHeight="1" x14ac:dyDescent="0.2">
      <c r="A310" s="40" t="s">
        <v>6</v>
      </c>
      <c r="B310" s="10" t="s">
        <v>7</v>
      </c>
      <c r="C310" s="57" t="s">
        <v>712</v>
      </c>
      <c r="D310" s="115"/>
      <c r="E310" s="35">
        <v>2429.6791769250003</v>
      </c>
      <c r="F310" s="35">
        <f>D310*E310</f>
        <v>0</v>
      </c>
      <c r="G310" s="32"/>
      <c r="H310" s="38">
        <f>F310/$G$671</f>
        <v>0</v>
      </c>
      <c r="I310" s="105"/>
    </row>
    <row r="311" spans="1:10" s="68" customFormat="1" ht="12" hidden="1" customHeight="1" x14ac:dyDescent="0.2">
      <c r="A311" s="46"/>
      <c r="B311" s="65"/>
      <c r="C311" s="69"/>
      <c r="D311" s="70"/>
      <c r="E311" s="67"/>
      <c r="F311" s="66"/>
      <c r="G311" s="66"/>
      <c r="H311" s="66"/>
      <c r="I311" s="112">
        <f>SUM(H298:H310)</f>
        <v>0</v>
      </c>
      <c r="J311" s="143"/>
    </row>
    <row r="312" spans="1:10" ht="12" customHeight="1" x14ac:dyDescent="0.2">
      <c r="A312" s="44">
        <v>18</v>
      </c>
      <c r="B312" s="27" t="s">
        <v>625</v>
      </c>
      <c r="C312" s="95"/>
      <c r="D312" s="107"/>
      <c r="E312" s="49"/>
      <c r="F312" s="28"/>
      <c r="G312" s="5">
        <f>SUBTOTAL(109,F312:F326)</f>
        <v>172782.54</v>
      </c>
      <c r="H312" s="6">
        <f>G312/$G$671</f>
        <v>3.5543764479203974E-2</v>
      </c>
    </row>
    <row r="313" spans="1:10" s="33" customFormat="1" ht="12" hidden="1" customHeight="1" x14ac:dyDescent="0.2">
      <c r="A313" s="40" t="s">
        <v>628</v>
      </c>
      <c r="B313" s="10" t="s">
        <v>822</v>
      </c>
      <c r="C313" s="57"/>
      <c r="D313" s="115"/>
      <c r="E313" s="35"/>
      <c r="F313" s="51"/>
      <c r="G313" s="32"/>
      <c r="H313" s="38"/>
      <c r="I313" s="102"/>
      <c r="J313" s="141"/>
    </row>
    <row r="314" spans="1:10" s="33" customFormat="1" ht="24" hidden="1" x14ac:dyDescent="0.2">
      <c r="A314" s="40" t="s">
        <v>373</v>
      </c>
      <c r="B314" s="10" t="s">
        <v>116</v>
      </c>
      <c r="C314" s="57" t="s">
        <v>250</v>
      </c>
      <c r="D314" s="115"/>
      <c r="E314" s="35">
        <v>8917.7006086391411</v>
      </c>
      <c r="F314" s="35">
        <f>D314*E314</f>
        <v>0</v>
      </c>
      <c r="G314" s="32"/>
      <c r="H314" s="38">
        <f>F314/$G$671</f>
        <v>0</v>
      </c>
      <c r="I314" s="102"/>
      <c r="J314" s="141"/>
    </row>
    <row r="315" spans="1:10" s="33" customFormat="1" ht="12" hidden="1" customHeight="1" x14ac:dyDescent="0.2">
      <c r="A315" s="40" t="s">
        <v>629</v>
      </c>
      <c r="B315" s="10" t="s">
        <v>377</v>
      </c>
      <c r="C315" s="57"/>
      <c r="D315" s="115"/>
      <c r="E315" s="35"/>
      <c r="F315" s="51"/>
      <c r="G315" s="32"/>
      <c r="H315" s="38"/>
      <c r="I315" s="102"/>
      <c r="J315" s="141"/>
    </row>
    <row r="316" spans="1:10" s="33" customFormat="1" ht="24" hidden="1" x14ac:dyDescent="0.2">
      <c r="A316" s="40" t="s">
        <v>236</v>
      </c>
      <c r="B316" s="10" t="s">
        <v>165</v>
      </c>
      <c r="C316" s="57" t="s">
        <v>250</v>
      </c>
      <c r="D316" s="115"/>
      <c r="E316" s="35">
        <v>3204.0148625589759</v>
      </c>
      <c r="F316" s="35">
        <f t="shared" ref="F316" si="27">D316*E316</f>
        <v>0</v>
      </c>
      <c r="G316" s="32"/>
      <c r="H316" s="38">
        <f>F316/$G$671</f>
        <v>0</v>
      </c>
      <c r="I316" s="102"/>
      <c r="J316" s="141"/>
    </row>
    <row r="317" spans="1:10" s="33" customFormat="1" ht="12" hidden="1" customHeight="1" x14ac:dyDescent="0.2">
      <c r="A317" s="40" t="s">
        <v>630</v>
      </c>
      <c r="B317" s="10" t="s">
        <v>626</v>
      </c>
      <c r="C317" s="57"/>
      <c r="D317" s="115"/>
      <c r="E317" s="35"/>
      <c r="F317" s="51"/>
      <c r="G317" s="32"/>
      <c r="H317" s="38"/>
      <c r="I317" s="102"/>
      <c r="J317" s="141"/>
    </row>
    <row r="318" spans="1:10" s="33" customFormat="1" ht="12" hidden="1" customHeight="1" x14ac:dyDescent="0.2">
      <c r="A318" s="40" t="s">
        <v>631</v>
      </c>
      <c r="B318" s="10" t="s">
        <v>257</v>
      </c>
      <c r="C318" s="57"/>
      <c r="D318" s="115"/>
      <c r="E318" s="35"/>
      <c r="F318" s="51"/>
      <c r="G318" s="32"/>
      <c r="H318" s="38"/>
      <c r="I318" s="102"/>
      <c r="J318" s="141"/>
    </row>
    <row r="319" spans="1:10" s="33" customFormat="1" ht="12" customHeight="1" x14ac:dyDescent="0.2">
      <c r="A319" s="40" t="s">
        <v>632</v>
      </c>
      <c r="B319" s="10" t="s">
        <v>570</v>
      </c>
      <c r="C319" s="57"/>
      <c r="D319" s="115"/>
      <c r="E319" s="35"/>
      <c r="F319" s="51"/>
      <c r="G319" s="32"/>
      <c r="H319" s="38"/>
      <c r="I319" s="102"/>
      <c r="J319" s="141"/>
    </row>
    <row r="320" spans="1:10" s="33" customFormat="1" ht="12" customHeight="1" x14ac:dyDescent="0.2">
      <c r="A320" s="40" t="s">
        <v>474</v>
      </c>
      <c r="B320" s="10" t="s">
        <v>1190</v>
      </c>
      <c r="C320" s="57" t="s">
        <v>250</v>
      </c>
      <c r="D320" s="115">
        <v>8</v>
      </c>
      <c r="E320" s="35">
        <v>16317.75</v>
      </c>
      <c r="F320" s="35">
        <f t="shared" ref="F320:F325" si="28">D320*E320</f>
        <v>130542</v>
      </c>
      <c r="G320" s="32"/>
      <c r="H320" s="38">
        <f t="shared" ref="H320:H325" si="29">F320/$G$671</f>
        <v>2.6854299645347527E-2</v>
      </c>
      <c r="I320" s="102"/>
      <c r="J320" s="141"/>
    </row>
    <row r="321" spans="1:10" s="33" customFormat="1" ht="12" customHeight="1" x14ac:dyDescent="0.2">
      <c r="A321" s="40" t="s">
        <v>699</v>
      </c>
      <c r="B321" s="10" t="s">
        <v>1191</v>
      </c>
      <c r="C321" s="57" t="s">
        <v>250</v>
      </c>
      <c r="D321" s="115">
        <v>2</v>
      </c>
      <c r="E321" s="35">
        <v>13443.6</v>
      </c>
      <c r="F321" s="35">
        <f t="shared" si="28"/>
        <v>26887.200000000001</v>
      </c>
      <c r="G321" s="32"/>
      <c r="H321" s="38">
        <f t="shared" si="29"/>
        <v>5.5310698888050439E-3</v>
      </c>
      <c r="I321" s="102"/>
      <c r="J321" s="141"/>
    </row>
    <row r="322" spans="1:10" s="33" customFormat="1" ht="24" hidden="1" x14ac:dyDescent="0.2">
      <c r="A322" s="40" t="s">
        <v>699</v>
      </c>
      <c r="B322" s="10" t="s">
        <v>611</v>
      </c>
      <c r="C322" s="57" t="s">
        <v>868</v>
      </c>
      <c r="D322" s="115"/>
      <c r="E322" s="35">
        <v>1687.7189013399279</v>
      </c>
      <c r="F322" s="35">
        <f t="shared" si="28"/>
        <v>0</v>
      </c>
      <c r="G322" s="32"/>
      <c r="H322" s="38">
        <f t="shared" si="29"/>
        <v>0</v>
      </c>
      <c r="I322" s="102"/>
      <c r="J322" s="141"/>
    </row>
    <row r="323" spans="1:10" s="33" customFormat="1" ht="12" hidden="1" customHeight="1" x14ac:dyDescent="0.2">
      <c r="A323" s="40" t="s">
        <v>1039</v>
      </c>
      <c r="B323" s="10" t="s">
        <v>258</v>
      </c>
      <c r="C323" s="57" t="s">
        <v>250</v>
      </c>
      <c r="D323" s="115"/>
      <c r="E323" s="35">
        <v>7059.8736574653522</v>
      </c>
      <c r="F323" s="35">
        <f>D323*E323</f>
        <v>0</v>
      </c>
      <c r="G323" s="32"/>
      <c r="H323" s="38">
        <f t="shared" si="29"/>
        <v>0</v>
      </c>
      <c r="I323" s="102"/>
      <c r="J323" s="141"/>
    </row>
    <row r="324" spans="1:10" s="33" customFormat="1" ht="12" hidden="1" customHeight="1" x14ac:dyDescent="0.2">
      <c r="A324" s="40" t="s">
        <v>1163</v>
      </c>
      <c r="B324" s="10" t="s">
        <v>14</v>
      </c>
      <c r="C324" s="57" t="s">
        <v>250</v>
      </c>
      <c r="D324" s="115"/>
      <c r="E324" s="35">
        <v>7059.8736574653522</v>
      </c>
      <c r="F324" s="35">
        <f>D324*E324</f>
        <v>0</v>
      </c>
      <c r="G324" s="32"/>
      <c r="H324" s="38">
        <f t="shared" si="29"/>
        <v>0</v>
      </c>
      <c r="I324" s="102"/>
      <c r="J324" s="141"/>
    </row>
    <row r="325" spans="1:10" s="33" customFormat="1" ht="48" x14ac:dyDescent="0.2">
      <c r="A325" s="40" t="s">
        <v>1040</v>
      </c>
      <c r="B325" s="10" t="s">
        <v>1197</v>
      </c>
      <c r="C325" s="57" t="s">
        <v>250</v>
      </c>
      <c r="D325" s="115">
        <v>2</v>
      </c>
      <c r="E325" s="35">
        <v>7676.67</v>
      </c>
      <c r="F325" s="35">
        <f t="shared" si="28"/>
        <v>15353.34</v>
      </c>
      <c r="G325" s="32"/>
      <c r="H325" s="38">
        <f t="shared" si="29"/>
        <v>3.158394945051401E-3</v>
      </c>
      <c r="I325" s="102"/>
      <c r="J325" s="141"/>
    </row>
    <row r="326" spans="1:10" s="68" customFormat="1" ht="12" customHeight="1" x14ac:dyDescent="0.2">
      <c r="A326" s="46"/>
      <c r="B326" s="65"/>
      <c r="C326" s="69"/>
      <c r="D326" s="70"/>
      <c r="E326" s="67"/>
      <c r="F326" s="66"/>
      <c r="G326" s="66"/>
      <c r="H326" s="66"/>
      <c r="I326" s="112">
        <f>SUM(H314:H325)</f>
        <v>3.5543764479203974E-2</v>
      </c>
      <c r="J326" s="143"/>
    </row>
    <row r="327" spans="1:10" ht="12" customHeight="1" x14ac:dyDescent="0.2">
      <c r="A327" s="44">
        <v>19</v>
      </c>
      <c r="B327" s="27" t="s">
        <v>747</v>
      </c>
      <c r="C327" s="95"/>
      <c r="D327" s="107"/>
      <c r="E327" s="49"/>
      <c r="F327" s="28"/>
      <c r="G327" s="5">
        <f>SUBTOTAL(109,F327:F349)</f>
        <v>307906.07</v>
      </c>
      <c r="H327" s="6">
        <f>G327/$G$671</f>
        <v>6.334054837831006E-2</v>
      </c>
      <c r="J327" s="144"/>
    </row>
    <row r="328" spans="1:10" s="33" customFormat="1" ht="12" hidden="1" customHeight="1" x14ac:dyDescent="0.2">
      <c r="A328" s="40" t="s">
        <v>633</v>
      </c>
      <c r="B328" s="10" t="s">
        <v>822</v>
      </c>
      <c r="C328" s="57"/>
      <c r="D328" s="115"/>
      <c r="E328" s="35"/>
      <c r="F328" s="35"/>
      <c r="G328" s="32"/>
      <c r="H328" s="38"/>
      <c r="I328" s="102"/>
      <c r="J328" s="141"/>
    </row>
    <row r="329" spans="1:10" s="33" customFormat="1" ht="48" hidden="1" customHeight="1" x14ac:dyDescent="0.2">
      <c r="A329" s="40" t="s">
        <v>1164</v>
      </c>
      <c r="B329" s="10" t="s">
        <v>1027</v>
      </c>
      <c r="C329" s="57" t="s">
        <v>250</v>
      </c>
      <c r="D329" s="115"/>
      <c r="E329" s="35">
        <v>12203.902098975113</v>
      </c>
      <c r="F329" s="35">
        <f t="shared" ref="F329:F330" si="30">D329*E329</f>
        <v>0</v>
      </c>
      <c r="G329" s="32"/>
      <c r="H329" s="38">
        <f>F329/$G$671</f>
        <v>0</v>
      </c>
      <c r="I329" s="102"/>
      <c r="J329" s="144"/>
    </row>
    <row r="330" spans="1:10" s="33" customFormat="1" ht="36" hidden="1" customHeight="1" x14ac:dyDescent="0.2">
      <c r="A330" s="40" t="s">
        <v>281</v>
      </c>
      <c r="B330" s="10" t="s">
        <v>1028</v>
      </c>
      <c r="C330" s="57" t="s">
        <v>250</v>
      </c>
      <c r="D330" s="115"/>
      <c r="E330" s="35">
        <v>7301.7844327975818</v>
      </c>
      <c r="F330" s="35">
        <f t="shared" si="30"/>
        <v>0</v>
      </c>
      <c r="G330" s="32"/>
      <c r="H330" s="38">
        <f>F330/$G$671</f>
        <v>0</v>
      </c>
      <c r="I330" s="102"/>
      <c r="J330" s="144"/>
    </row>
    <row r="331" spans="1:10" s="33" customFormat="1" ht="12" customHeight="1" x14ac:dyDescent="0.2">
      <c r="A331" s="40" t="s">
        <v>634</v>
      </c>
      <c r="B331" s="10" t="s">
        <v>377</v>
      </c>
      <c r="C331" s="57"/>
      <c r="D331" s="115"/>
      <c r="E331" s="35"/>
      <c r="F331" s="35"/>
      <c r="G331" s="32"/>
      <c r="H331" s="38"/>
      <c r="I331" s="102"/>
      <c r="J331" s="141"/>
    </row>
    <row r="332" spans="1:10" s="33" customFormat="1" ht="49.5" customHeight="1" x14ac:dyDescent="0.2">
      <c r="A332" s="40" t="s">
        <v>1165</v>
      </c>
      <c r="B332" s="10" t="s">
        <v>1198</v>
      </c>
      <c r="C332" s="57" t="s">
        <v>250</v>
      </c>
      <c r="D332" s="108">
        <v>4</v>
      </c>
      <c r="E332" s="35">
        <v>25287.58</v>
      </c>
      <c r="F332" s="35">
        <f t="shared" ref="F332:F334" si="31">D332*E332</f>
        <v>101150.32</v>
      </c>
      <c r="G332" s="32"/>
      <c r="H332" s="38">
        <f>F332/$G$671</f>
        <v>2.0808023490545488E-2</v>
      </c>
      <c r="I332" s="102"/>
      <c r="J332" s="141"/>
    </row>
    <row r="333" spans="1:10" s="33" customFormat="1" ht="42" customHeight="1" x14ac:dyDescent="0.2">
      <c r="A333" s="40" t="s">
        <v>1166</v>
      </c>
      <c r="B333" s="10" t="s">
        <v>1199</v>
      </c>
      <c r="C333" s="57" t="s">
        <v>250</v>
      </c>
      <c r="D333" s="108">
        <v>4</v>
      </c>
      <c r="E333" s="35">
        <v>19193.37</v>
      </c>
      <c r="F333" s="35">
        <f t="shared" si="31"/>
        <v>76773.48</v>
      </c>
      <c r="G333" s="32"/>
      <c r="H333" s="38">
        <f>F333/$G$671</f>
        <v>1.5793369465276274E-2</v>
      </c>
      <c r="I333" s="102"/>
      <c r="J333" s="141"/>
    </row>
    <row r="334" spans="1:10" s="33" customFormat="1" ht="28.5" hidden="1" customHeight="1" x14ac:dyDescent="0.2">
      <c r="A334" s="40" t="s">
        <v>1167</v>
      </c>
      <c r="B334" s="10" t="s">
        <v>1025</v>
      </c>
      <c r="C334" s="57" t="s">
        <v>250</v>
      </c>
      <c r="D334" s="108"/>
      <c r="E334" s="35">
        <v>21843.634403903943</v>
      </c>
      <c r="F334" s="35">
        <f t="shared" si="31"/>
        <v>0</v>
      </c>
      <c r="G334" s="32"/>
      <c r="H334" s="38">
        <f>F334/$G$671</f>
        <v>0</v>
      </c>
      <c r="I334" s="102"/>
      <c r="J334" s="141"/>
    </row>
    <row r="335" spans="1:10" s="33" customFormat="1" ht="12" hidden="1" customHeight="1" x14ac:dyDescent="0.2">
      <c r="A335" s="40" t="s">
        <v>635</v>
      </c>
      <c r="B335" s="10" t="s">
        <v>626</v>
      </c>
      <c r="C335" s="57"/>
      <c r="D335" s="108"/>
      <c r="E335" s="35"/>
      <c r="F335" s="35"/>
      <c r="G335" s="32"/>
      <c r="H335" s="38"/>
      <c r="I335" s="102"/>
      <c r="J335" s="141"/>
    </row>
    <row r="336" spans="1:10" s="33" customFormat="1" ht="48" hidden="1" x14ac:dyDescent="0.2">
      <c r="A336" s="40" t="s">
        <v>1168</v>
      </c>
      <c r="B336" s="10" t="s">
        <v>1111</v>
      </c>
      <c r="C336" s="57" t="s">
        <v>250</v>
      </c>
      <c r="D336" s="108"/>
      <c r="E336" s="35">
        <v>9791.6355300056493</v>
      </c>
      <c r="F336" s="35">
        <f t="shared" ref="F336" si="32">D336*E336</f>
        <v>0</v>
      </c>
      <c r="G336" s="32"/>
      <c r="H336" s="38">
        <f>F336/$G$671</f>
        <v>0</v>
      </c>
      <c r="I336" s="102"/>
      <c r="J336" s="141"/>
    </row>
    <row r="337" spans="1:10" s="33" customFormat="1" ht="12" hidden="1" customHeight="1" x14ac:dyDescent="0.2">
      <c r="A337" s="40" t="s">
        <v>636</v>
      </c>
      <c r="B337" s="10" t="s">
        <v>473</v>
      </c>
      <c r="C337" s="57"/>
      <c r="D337" s="108"/>
      <c r="E337" s="35"/>
      <c r="F337" s="35"/>
      <c r="G337" s="32"/>
      <c r="H337" s="38"/>
      <c r="I337" s="102"/>
      <c r="J337" s="141"/>
    </row>
    <row r="338" spans="1:10" s="33" customFormat="1" ht="24" hidden="1" x14ac:dyDescent="0.2">
      <c r="A338" s="40" t="s">
        <v>1169</v>
      </c>
      <c r="B338" s="10" t="s">
        <v>1041</v>
      </c>
      <c r="C338" s="57" t="s">
        <v>250</v>
      </c>
      <c r="D338" s="115"/>
      <c r="E338" s="35">
        <v>1780.7811395037452</v>
      </c>
      <c r="F338" s="35">
        <f t="shared" ref="F338" si="33">D338*E338</f>
        <v>0</v>
      </c>
      <c r="G338" s="32"/>
      <c r="H338" s="38">
        <f>F338/$G$671</f>
        <v>0</v>
      </c>
      <c r="I338" s="102"/>
      <c r="J338" s="141"/>
    </row>
    <row r="339" spans="1:10" s="33" customFormat="1" ht="12" customHeight="1" x14ac:dyDescent="0.2">
      <c r="A339" s="40" t="s">
        <v>637</v>
      </c>
      <c r="B339" s="10" t="s">
        <v>570</v>
      </c>
      <c r="C339" s="57"/>
      <c r="D339" s="115"/>
      <c r="E339" s="35"/>
      <c r="F339" s="35"/>
      <c r="G339" s="32"/>
      <c r="H339" s="38"/>
      <c r="I339" s="102"/>
      <c r="J339" s="141"/>
    </row>
    <row r="340" spans="1:10" s="33" customFormat="1" ht="84" hidden="1" x14ac:dyDescent="0.2">
      <c r="A340" s="40" t="s">
        <v>778</v>
      </c>
      <c r="B340" s="10" t="s">
        <v>1026</v>
      </c>
      <c r="C340" s="57" t="s">
        <v>250</v>
      </c>
      <c r="D340" s="115"/>
      <c r="E340" s="35">
        <v>5488.7470136302354</v>
      </c>
      <c r="F340" s="35">
        <f t="shared" ref="F340:F344" si="34">D340*E340</f>
        <v>0</v>
      </c>
      <c r="G340" s="32"/>
      <c r="H340" s="38">
        <f t="shared" ref="H340:H348" si="35">F340/$G$671</f>
        <v>0</v>
      </c>
      <c r="I340" s="102"/>
      <c r="J340" s="141"/>
    </row>
    <row r="341" spans="1:10" s="33" customFormat="1" ht="62.25" hidden="1" customHeight="1" x14ac:dyDescent="0.2">
      <c r="A341" s="40" t="s">
        <v>779</v>
      </c>
      <c r="B341" s="10" t="s">
        <v>913</v>
      </c>
      <c r="C341" s="57" t="s">
        <v>868</v>
      </c>
      <c r="D341" s="115"/>
      <c r="E341" s="35">
        <v>2571.7925088053953</v>
      </c>
      <c r="F341" s="35">
        <f t="shared" si="34"/>
        <v>0</v>
      </c>
      <c r="G341" s="32"/>
      <c r="H341" s="38">
        <f t="shared" si="35"/>
        <v>0</v>
      </c>
      <c r="I341" s="102"/>
      <c r="J341" s="141"/>
    </row>
    <row r="342" spans="1:10" s="33" customFormat="1" ht="12" hidden="1" customHeight="1" x14ac:dyDescent="0.2">
      <c r="A342" s="40" t="s">
        <v>1170</v>
      </c>
      <c r="B342" s="10" t="s">
        <v>540</v>
      </c>
      <c r="C342" s="57" t="s">
        <v>712</v>
      </c>
      <c r="D342" s="108"/>
      <c r="E342" s="35">
        <v>9393.9506556592314</v>
      </c>
      <c r="F342" s="35">
        <f t="shared" si="34"/>
        <v>0</v>
      </c>
      <c r="G342" s="32"/>
      <c r="H342" s="38">
        <f t="shared" si="35"/>
        <v>0</v>
      </c>
      <c r="I342" s="102"/>
      <c r="J342" s="141"/>
    </row>
    <row r="343" spans="1:10" s="33" customFormat="1" ht="25.5" hidden="1" customHeight="1" x14ac:dyDescent="0.2">
      <c r="A343" s="40" t="s">
        <v>1171</v>
      </c>
      <c r="B343" s="10" t="s">
        <v>68</v>
      </c>
      <c r="C343" s="57" t="s">
        <v>250</v>
      </c>
      <c r="D343" s="115"/>
      <c r="E343" s="35">
        <v>3993.9290724024859</v>
      </c>
      <c r="F343" s="35">
        <f t="shared" si="34"/>
        <v>0</v>
      </c>
      <c r="G343" s="32"/>
      <c r="H343" s="38">
        <f t="shared" si="35"/>
        <v>0</v>
      </c>
      <c r="I343" s="102"/>
      <c r="J343" s="141"/>
    </row>
    <row r="344" spans="1:10" s="33" customFormat="1" ht="12" hidden="1" customHeight="1" x14ac:dyDescent="0.2">
      <c r="A344" s="40" t="s">
        <v>1042</v>
      </c>
      <c r="B344" s="10" t="s">
        <v>755</v>
      </c>
      <c r="C344" s="57" t="s">
        <v>250</v>
      </c>
      <c r="D344" s="115"/>
      <c r="E344" s="35">
        <v>7059.8736574653522</v>
      </c>
      <c r="F344" s="35">
        <f t="shared" si="34"/>
        <v>0</v>
      </c>
      <c r="G344" s="32"/>
      <c r="H344" s="38">
        <f t="shared" si="35"/>
        <v>0</v>
      </c>
      <c r="I344" s="102"/>
      <c r="J344" s="141"/>
    </row>
    <row r="345" spans="1:10" s="33" customFormat="1" ht="12" hidden="1" customHeight="1" x14ac:dyDescent="0.2">
      <c r="A345" s="40" t="s">
        <v>1043</v>
      </c>
      <c r="B345" s="10" t="s">
        <v>948</v>
      </c>
      <c r="C345" s="57" t="s">
        <v>868</v>
      </c>
      <c r="D345" s="115"/>
      <c r="E345" s="35">
        <v>1660.2116211017142</v>
      </c>
      <c r="F345" s="35">
        <f>D345*E345</f>
        <v>0</v>
      </c>
      <c r="G345" s="32"/>
      <c r="H345" s="38">
        <f t="shared" si="35"/>
        <v>0</v>
      </c>
      <c r="I345" s="102"/>
      <c r="J345" s="141"/>
    </row>
    <row r="346" spans="1:10" s="33" customFormat="1" ht="39" hidden="1" customHeight="1" x14ac:dyDescent="0.2">
      <c r="A346" s="40" t="s">
        <v>1044</v>
      </c>
      <c r="B346" s="10" t="s">
        <v>1015</v>
      </c>
      <c r="C346" s="57" t="s">
        <v>250</v>
      </c>
      <c r="D346" s="115"/>
      <c r="E346" s="35">
        <v>43979.443815596074</v>
      </c>
      <c r="F346" s="35">
        <f t="shared" ref="F346:F348" si="36">D346*E346</f>
        <v>0</v>
      </c>
      <c r="G346" s="32"/>
      <c r="H346" s="38">
        <f t="shared" si="35"/>
        <v>0</v>
      </c>
      <c r="I346" s="102"/>
      <c r="J346" s="141"/>
    </row>
    <row r="347" spans="1:10" s="33" customFormat="1" ht="49.5" customHeight="1" x14ac:dyDescent="0.2">
      <c r="A347" s="40" t="s">
        <v>1182</v>
      </c>
      <c r="B347" s="10" t="s">
        <v>1200</v>
      </c>
      <c r="C347" s="57" t="s">
        <v>250</v>
      </c>
      <c r="D347" s="115">
        <v>5</v>
      </c>
      <c r="E347" s="35">
        <v>22807.38</v>
      </c>
      <c r="F347" s="35">
        <f t="shared" si="36"/>
        <v>114036.90000000001</v>
      </c>
      <c r="G347" s="32"/>
      <c r="H347" s="38">
        <f t="shared" si="35"/>
        <v>2.3458971696668749E-2</v>
      </c>
      <c r="I347" s="102"/>
      <c r="J347" s="141"/>
    </row>
    <row r="348" spans="1:10" s="33" customFormat="1" ht="49.5" customHeight="1" x14ac:dyDescent="0.2">
      <c r="A348" s="40" t="s">
        <v>1183</v>
      </c>
      <c r="B348" s="10" t="s">
        <v>1201</v>
      </c>
      <c r="C348" s="57" t="s">
        <v>250</v>
      </c>
      <c r="D348" s="115">
        <v>1</v>
      </c>
      <c r="E348" s="35">
        <v>15945.37</v>
      </c>
      <c r="F348" s="35">
        <f t="shared" si="36"/>
        <v>15945.37</v>
      </c>
      <c r="G348" s="32"/>
      <c r="H348" s="38">
        <f t="shared" si="35"/>
        <v>3.2801837258195454E-3</v>
      </c>
      <c r="I348" s="102"/>
      <c r="J348" s="141"/>
    </row>
    <row r="349" spans="1:10" s="68" customFormat="1" ht="12" customHeight="1" x14ac:dyDescent="0.2">
      <c r="A349" s="46"/>
      <c r="B349" s="65"/>
      <c r="C349" s="69"/>
      <c r="D349" s="70"/>
      <c r="E349" s="67"/>
      <c r="F349" s="66"/>
      <c r="G349" s="66"/>
      <c r="H349" s="66"/>
      <c r="I349" s="112">
        <f>SUM(H329:H346)</f>
        <v>3.6601392955821765E-2</v>
      </c>
      <c r="J349" s="143"/>
    </row>
    <row r="350" spans="1:10" ht="12" hidden="1" customHeight="1" x14ac:dyDescent="0.2">
      <c r="A350" s="44">
        <v>20</v>
      </c>
      <c r="B350" s="27" t="s">
        <v>748</v>
      </c>
      <c r="C350" s="95"/>
      <c r="D350" s="107"/>
      <c r="E350" s="49"/>
      <c r="F350" s="28"/>
      <c r="G350" s="5">
        <f>SUBTOTAL(109,F350:F357)</f>
        <v>0</v>
      </c>
      <c r="H350" s="6">
        <f>G350/$G$671</f>
        <v>0</v>
      </c>
    </row>
    <row r="351" spans="1:10" s="33" customFormat="1" ht="12" hidden="1" customHeight="1" x14ac:dyDescent="0.2">
      <c r="A351" s="40" t="s">
        <v>638</v>
      </c>
      <c r="B351" s="10" t="s">
        <v>822</v>
      </c>
      <c r="C351" s="57"/>
      <c r="D351" s="115"/>
      <c r="E351" s="50"/>
      <c r="F351" s="39"/>
      <c r="G351" s="32"/>
      <c r="H351" s="38"/>
      <c r="I351" s="102"/>
      <c r="J351" s="141"/>
    </row>
    <row r="352" spans="1:10" s="33" customFormat="1" ht="12" hidden="1" customHeight="1" x14ac:dyDescent="0.2">
      <c r="A352" s="40" t="s">
        <v>639</v>
      </c>
      <c r="B352" s="10" t="s">
        <v>377</v>
      </c>
      <c r="C352" s="57"/>
      <c r="D352" s="115"/>
      <c r="E352" s="50"/>
      <c r="F352" s="39"/>
      <c r="G352" s="32"/>
      <c r="H352" s="38"/>
      <c r="I352" s="102"/>
      <c r="J352" s="141"/>
    </row>
    <row r="353" spans="1:11" s="33" customFormat="1" ht="12" hidden="1" customHeight="1" x14ac:dyDescent="0.2">
      <c r="A353" s="40" t="s">
        <v>640</v>
      </c>
      <c r="B353" s="10" t="s">
        <v>626</v>
      </c>
      <c r="C353" s="57"/>
      <c r="D353" s="115"/>
      <c r="E353" s="50"/>
      <c r="F353" s="39"/>
      <c r="G353" s="32"/>
      <c r="H353" s="38"/>
      <c r="I353" s="102"/>
      <c r="J353" s="141"/>
    </row>
    <row r="354" spans="1:11" s="33" customFormat="1" ht="12" hidden="1" customHeight="1" x14ac:dyDescent="0.2">
      <c r="A354" s="40" t="s">
        <v>641</v>
      </c>
      <c r="B354" s="10" t="s">
        <v>627</v>
      </c>
      <c r="C354" s="57"/>
      <c r="D354" s="115"/>
      <c r="E354" s="50"/>
      <c r="F354" s="39"/>
      <c r="G354" s="32"/>
      <c r="H354" s="38"/>
      <c r="I354" s="102"/>
      <c r="J354" s="141"/>
    </row>
    <row r="355" spans="1:11" s="33" customFormat="1" ht="12" hidden="1" customHeight="1" x14ac:dyDescent="0.2">
      <c r="A355" s="40" t="s">
        <v>642</v>
      </c>
      <c r="B355" s="10" t="s">
        <v>570</v>
      </c>
      <c r="C355" s="57"/>
      <c r="D355" s="115"/>
      <c r="E355" s="50"/>
      <c r="F355" s="39"/>
      <c r="G355" s="32"/>
      <c r="H355" s="38"/>
      <c r="I355" s="102"/>
      <c r="J355" s="141"/>
    </row>
    <row r="356" spans="1:11" ht="12" hidden="1" customHeight="1" x14ac:dyDescent="0.2">
      <c r="A356" s="40"/>
      <c r="B356" s="10"/>
      <c r="C356" s="57"/>
      <c r="D356" s="115"/>
      <c r="E356" s="35"/>
      <c r="F356" s="35"/>
      <c r="G356" s="32"/>
      <c r="H356" s="38">
        <f>F356/$G$671</f>
        <v>0</v>
      </c>
      <c r="I356" s="105"/>
    </row>
    <row r="357" spans="1:11" ht="12" hidden="1" customHeight="1" x14ac:dyDescent="0.2">
      <c r="A357" s="46"/>
      <c r="B357" s="65"/>
      <c r="C357" s="69"/>
      <c r="D357" s="70"/>
      <c r="E357" s="67"/>
      <c r="F357" s="66"/>
      <c r="G357" s="66"/>
      <c r="H357" s="66"/>
      <c r="I357" s="105">
        <f>SUM(H351:H356)</f>
        <v>0</v>
      </c>
    </row>
    <row r="358" spans="1:11" ht="12" customHeight="1" x14ac:dyDescent="0.2">
      <c r="A358" s="44">
        <v>21</v>
      </c>
      <c r="B358" s="27" t="s">
        <v>643</v>
      </c>
      <c r="C358" s="95"/>
      <c r="D358" s="107"/>
      <c r="E358" s="49"/>
      <c r="F358" s="28"/>
      <c r="G358" s="5">
        <f>SUBTOTAL(109,F358:F367)</f>
        <v>57416.59</v>
      </c>
      <c r="H358" s="6">
        <f>G358/$G$671</f>
        <v>1.1811388767401022E-2</v>
      </c>
    </row>
    <row r="359" spans="1:11" s="33" customFormat="1" ht="12" customHeight="1" x14ac:dyDescent="0.2">
      <c r="A359" s="40" t="s">
        <v>644</v>
      </c>
      <c r="B359" s="10" t="s">
        <v>822</v>
      </c>
      <c r="C359" s="57"/>
      <c r="D359" s="108"/>
      <c r="E359" s="35"/>
      <c r="F359" s="51"/>
      <c r="G359" s="32"/>
      <c r="H359" s="38"/>
      <c r="I359" s="102"/>
      <c r="J359" s="141"/>
    </row>
    <row r="360" spans="1:11" s="33" customFormat="1" ht="74.25" customHeight="1" x14ac:dyDescent="0.2">
      <c r="A360" s="40" t="s">
        <v>120</v>
      </c>
      <c r="B360" s="10" t="s">
        <v>1202</v>
      </c>
      <c r="C360" s="111" t="s">
        <v>250</v>
      </c>
      <c r="D360" s="108">
        <v>1</v>
      </c>
      <c r="E360" s="35">
        <v>57416.59</v>
      </c>
      <c r="F360" s="35">
        <f t="shared" ref="F360" si="37">D360*E360</f>
        <v>57416.59</v>
      </c>
      <c r="G360" s="32"/>
      <c r="H360" s="38">
        <f>F360/$G$671</f>
        <v>1.1811388767401022E-2</v>
      </c>
      <c r="I360" s="102"/>
      <c r="J360" s="141"/>
      <c r="K360" s="113"/>
    </row>
    <row r="361" spans="1:11" s="33" customFormat="1" ht="12" hidden="1" customHeight="1" x14ac:dyDescent="0.2">
      <c r="A361" s="40" t="s">
        <v>645</v>
      </c>
      <c r="B361" s="10" t="s">
        <v>377</v>
      </c>
      <c r="C361" s="57"/>
      <c r="D361" s="115"/>
      <c r="E361" s="35"/>
      <c r="F361" s="35"/>
      <c r="G361" s="32"/>
      <c r="H361" s="38"/>
      <c r="I361" s="102"/>
      <c r="J361" s="141"/>
    </row>
    <row r="362" spans="1:11" s="33" customFormat="1" ht="24" hidden="1" x14ac:dyDescent="0.2">
      <c r="A362" s="40" t="s">
        <v>465</v>
      </c>
      <c r="B362" s="10" t="s">
        <v>0</v>
      </c>
      <c r="C362" s="57" t="s">
        <v>250</v>
      </c>
      <c r="D362" s="115"/>
      <c r="E362" s="35">
        <v>9317.5322410542049</v>
      </c>
      <c r="F362" s="35">
        <f>D362*E362</f>
        <v>0</v>
      </c>
      <c r="G362" s="32"/>
      <c r="H362" s="38">
        <f>F362/$G$671</f>
        <v>0</v>
      </c>
      <c r="I362" s="102"/>
      <c r="J362" s="141"/>
    </row>
    <row r="363" spans="1:11" s="33" customFormat="1" ht="12" hidden="1" customHeight="1" x14ac:dyDescent="0.2">
      <c r="A363" s="40" t="s">
        <v>466</v>
      </c>
      <c r="B363" s="10" t="s">
        <v>626</v>
      </c>
      <c r="C363" s="57"/>
      <c r="D363" s="115"/>
      <c r="E363" s="35"/>
      <c r="F363" s="35"/>
      <c r="G363" s="32"/>
      <c r="H363" s="38"/>
      <c r="I363" s="102"/>
      <c r="J363" s="141"/>
    </row>
    <row r="364" spans="1:11" s="33" customFormat="1" ht="12" hidden="1" customHeight="1" x14ac:dyDescent="0.2">
      <c r="A364" s="40" t="s">
        <v>646</v>
      </c>
      <c r="B364" s="10" t="s">
        <v>473</v>
      </c>
      <c r="C364" s="57"/>
      <c r="D364" s="115"/>
      <c r="E364" s="35"/>
      <c r="F364" s="35"/>
      <c r="G364" s="32"/>
      <c r="H364" s="38"/>
      <c r="I364" s="102"/>
      <c r="J364" s="141"/>
    </row>
    <row r="365" spans="1:11" s="33" customFormat="1" ht="12" hidden="1" customHeight="1" x14ac:dyDescent="0.2">
      <c r="A365" s="40" t="s">
        <v>647</v>
      </c>
      <c r="B365" s="10" t="s">
        <v>570</v>
      </c>
      <c r="C365" s="57"/>
      <c r="D365" s="115"/>
      <c r="E365" s="35"/>
      <c r="F365" s="35"/>
      <c r="G365" s="32"/>
      <c r="H365" s="38"/>
      <c r="I365" s="102"/>
      <c r="J365" s="141"/>
    </row>
    <row r="366" spans="1:11" s="33" customFormat="1" ht="12" hidden="1" customHeight="1" x14ac:dyDescent="0.2">
      <c r="A366" s="40" t="s">
        <v>1172</v>
      </c>
      <c r="B366" s="10" t="s">
        <v>925</v>
      </c>
      <c r="C366" s="57" t="s">
        <v>250</v>
      </c>
      <c r="D366" s="115"/>
      <c r="E366" s="35">
        <v>7059.8736574653522</v>
      </c>
      <c r="F366" s="35">
        <f t="shared" ref="F366" si="38">D366*E366</f>
        <v>0</v>
      </c>
      <c r="G366" s="32"/>
      <c r="H366" s="38">
        <f>F366/$G$671</f>
        <v>0</v>
      </c>
      <c r="I366" s="102"/>
      <c r="J366" s="144"/>
    </row>
    <row r="367" spans="1:11" s="68" customFormat="1" ht="12" customHeight="1" x14ac:dyDescent="0.2">
      <c r="A367" s="46"/>
      <c r="B367" s="65"/>
      <c r="C367" s="69"/>
      <c r="D367" s="70"/>
      <c r="E367" s="67"/>
      <c r="F367" s="66"/>
      <c r="G367" s="66"/>
      <c r="H367" s="66"/>
      <c r="I367" s="112">
        <f>SUM(H359:H366)</f>
        <v>1.1811388767401022E-2</v>
      </c>
      <c r="J367" s="143"/>
    </row>
    <row r="368" spans="1:11" ht="12" customHeight="1" x14ac:dyDescent="0.2">
      <c r="A368" s="44">
        <v>22</v>
      </c>
      <c r="B368" s="27" t="s">
        <v>648</v>
      </c>
      <c r="C368" s="95"/>
      <c r="D368" s="107"/>
      <c r="E368" s="49"/>
      <c r="F368" s="28"/>
      <c r="G368" s="5">
        <f>SUBTOTAL(109,F368:F461)</f>
        <v>876297.75</v>
      </c>
      <c r="H368" s="6">
        <f>G368/$G$671</f>
        <v>0.18026659892635194</v>
      </c>
    </row>
    <row r="369" spans="1:10" s="33" customFormat="1" ht="12" customHeight="1" x14ac:dyDescent="0.2">
      <c r="A369" s="40" t="s">
        <v>246</v>
      </c>
      <c r="B369" s="10" t="s">
        <v>649</v>
      </c>
      <c r="C369" s="57"/>
      <c r="D369" s="115"/>
      <c r="E369" s="35"/>
      <c r="F369" s="35"/>
      <c r="G369" s="32"/>
      <c r="H369" s="38"/>
      <c r="I369" s="102"/>
      <c r="J369" s="141"/>
    </row>
    <row r="370" spans="1:10" s="33" customFormat="1" ht="24" customHeight="1" x14ac:dyDescent="0.2">
      <c r="A370" s="40" t="s">
        <v>343</v>
      </c>
      <c r="B370" s="10" t="s">
        <v>287</v>
      </c>
      <c r="C370" s="57" t="s">
        <v>612</v>
      </c>
      <c r="D370" s="108">
        <v>31</v>
      </c>
      <c r="E370" s="35">
        <v>2918.01</v>
      </c>
      <c r="F370" s="35">
        <f>D370*E370</f>
        <v>90458.310000000012</v>
      </c>
      <c r="G370" s="32"/>
      <c r="H370" s="38">
        <f>F370/$G$671</f>
        <v>1.8608528765851121E-2</v>
      </c>
      <c r="I370" s="102"/>
      <c r="J370" s="141"/>
    </row>
    <row r="371" spans="1:10" s="33" customFormat="1" ht="35.25" hidden="1" customHeight="1" x14ac:dyDescent="0.2">
      <c r="A371" s="40" t="s">
        <v>344</v>
      </c>
      <c r="B371" s="10" t="s">
        <v>909</v>
      </c>
      <c r="C371" s="57" t="s">
        <v>612</v>
      </c>
      <c r="D371" s="108"/>
      <c r="E371" s="35">
        <v>2277.1269534058247</v>
      </c>
      <c r="F371" s="35">
        <f>D371*E371</f>
        <v>0</v>
      </c>
      <c r="G371" s="32"/>
      <c r="H371" s="38">
        <f>F371/$G$671</f>
        <v>0</v>
      </c>
      <c r="I371" s="102"/>
      <c r="J371" s="141"/>
    </row>
    <row r="372" spans="1:10" s="33" customFormat="1" ht="12" customHeight="1" x14ac:dyDescent="0.2">
      <c r="A372" s="40" t="s">
        <v>247</v>
      </c>
      <c r="B372" s="10" t="s">
        <v>454</v>
      </c>
      <c r="C372" s="57"/>
      <c r="D372" s="115"/>
      <c r="E372" s="35"/>
      <c r="F372" s="35"/>
      <c r="G372" s="32"/>
      <c r="H372" s="38"/>
      <c r="I372" s="102"/>
      <c r="J372" s="141"/>
    </row>
    <row r="373" spans="1:10" s="33" customFormat="1" ht="24" customHeight="1" x14ac:dyDescent="0.2">
      <c r="A373" s="40" t="s">
        <v>345</v>
      </c>
      <c r="B373" s="10" t="s">
        <v>288</v>
      </c>
      <c r="C373" s="57" t="s">
        <v>612</v>
      </c>
      <c r="D373" s="108">
        <v>35</v>
      </c>
      <c r="E373" s="35">
        <v>5044.7</v>
      </c>
      <c r="F373" s="35">
        <f>D373*E373</f>
        <v>176564.5</v>
      </c>
      <c r="G373" s="32"/>
      <c r="H373" s="38">
        <f>F373/$G$671</f>
        <v>3.6321766096206305E-2</v>
      </c>
      <c r="I373" s="102"/>
      <c r="J373" s="141"/>
    </row>
    <row r="374" spans="1:10" s="33" customFormat="1" ht="36" hidden="1" x14ac:dyDescent="0.2">
      <c r="A374" s="40" t="s">
        <v>346</v>
      </c>
      <c r="B374" s="10" t="s">
        <v>975</v>
      </c>
      <c r="C374" s="57" t="s">
        <v>612</v>
      </c>
      <c r="D374" s="108"/>
      <c r="E374" s="35">
        <v>2475.62838020756</v>
      </c>
      <c r="F374" s="35">
        <f>D374*E374</f>
        <v>0</v>
      </c>
      <c r="G374" s="32"/>
      <c r="H374" s="38">
        <f>F374/$G$671</f>
        <v>0</v>
      </c>
      <c r="I374" s="102"/>
      <c r="J374" s="141"/>
    </row>
    <row r="375" spans="1:10" s="33" customFormat="1" ht="24" customHeight="1" x14ac:dyDescent="0.2">
      <c r="A375" s="40" t="s">
        <v>910</v>
      </c>
      <c r="B375" s="10" t="s">
        <v>215</v>
      </c>
      <c r="C375" s="57" t="s">
        <v>612</v>
      </c>
      <c r="D375" s="108">
        <v>6</v>
      </c>
      <c r="E375" s="35">
        <v>6042.69</v>
      </c>
      <c r="F375" s="35">
        <f>D375*E375</f>
        <v>36256.14</v>
      </c>
      <c r="G375" s="32"/>
      <c r="H375" s="38">
        <f>F375/$G$671</f>
        <v>7.4583907672907592E-3</v>
      </c>
      <c r="I375" s="102"/>
      <c r="J375" s="141"/>
    </row>
    <row r="376" spans="1:10" s="33" customFormat="1" ht="36" hidden="1" x14ac:dyDescent="0.2">
      <c r="A376" s="40" t="s">
        <v>911</v>
      </c>
      <c r="B376" s="10" t="s">
        <v>912</v>
      </c>
      <c r="C376" s="57" t="s">
        <v>612</v>
      </c>
      <c r="D376" s="115"/>
      <c r="E376" s="35">
        <v>2387.9137260173329</v>
      </c>
      <c r="F376" s="35">
        <f>D376*E376</f>
        <v>0</v>
      </c>
      <c r="G376" s="32"/>
      <c r="H376" s="38">
        <f>F376/$G$671</f>
        <v>0</v>
      </c>
      <c r="I376" s="102"/>
      <c r="J376" s="141"/>
    </row>
    <row r="377" spans="1:10" s="33" customFormat="1" ht="12" customHeight="1" x14ac:dyDescent="0.2">
      <c r="A377" s="40" t="s">
        <v>248</v>
      </c>
      <c r="B377" s="10" t="s">
        <v>467</v>
      </c>
      <c r="C377" s="57"/>
      <c r="D377" s="115"/>
      <c r="E377" s="35"/>
      <c r="F377" s="35"/>
      <c r="G377" s="32"/>
      <c r="H377" s="38"/>
      <c r="I377" s="102"/>
      <c r="J377" s="141"/>
    </row>
    <row r="378" spans="1:10" s="33" customFormat="1" ht="12" hidden="1" customHeight="1" x14ac:dyDescent="0.2">
      <c r="A378" s="40" t="s">
        <v>448</v>
      </c>
      <c r="B378" s="10" t="s">
        <v>387</v>
      </c>
      <c r="C378" s="57" t="s">
        <v>250</v>
      </c>
      <c r="D378" s="108"/>
      <c r="E378" s="35">
        <v>5959.9198298528008</v>
      </c>
      <c r="F378" s="35">
        <f t="shared" ref="F378:F387" si="39">D378*E378</f>
        <v>0</v>
      </c>
      <c r="G378" s="32"/>
      <c r="H378" s="38">
        <f t="shared" ref="H378:H387" si="40">F378/$G$671</f>
        <v>0</v>
      </c>
      <c r="I378" s="102"/>
      <c r="J378" s="141"/>
    </row>
    <row r="379" spans="1:10" s="33" customFormat="1" ht="12" hidden="1" customHeight="1" x14ac:dyDescent="0.2">
      <c r="A379" s="40" t="s">
        <v>449</v>
      </c>
      <c r="B379" s="10" t="s">
        <v>388</v>
      </c>
      <c r="C379" s="57" t="s">
        <v>250</v>
      </c>
      <c r="D379" s="108"/>
      <c r="E379" s="35">
        <v>7465.7103470493621</v>
      </c>
      <c r="F379" s="35">
        <f t="shared" si="39"/>
        <v>0</v>
      </c>
      <c r="G379" s="32"/>
      <c r="H379" s="38">
        <f t="shared" si="40"/>
        <v>0</v>
      </c>
      <c r="I379" s="102"/>
      <c r="J379" s="141"/>
    </row>
    <row r="380" spans="1:10" s="33" customFormat="1" ht="24" hidden="1" customHeight="1" x14ac:dyDescent="0.2">
      <c r="A380" s="40" t="s">
        <v>450</v>
      </c>
      <c r="B380" s="10" t="s">
        <v>389</v>
      </c>
      <c r="C380" s="57" t="s">
        <v>250</v>
      </c>
      <c r="D380" s="115"/>
      <c r="E380" s="35">
        <v>4866.2419088431134</v>
      </c>
      <c r="F380" s="35">
        <f t="shared" si="39"/>
        <v>0</v>
      </c>
      <c r="G380" s="32"/>
      <c r="H380" s="38">
        <f t="shared" si="40"/>
        <v>0</v>
      </c>
      <c r="I380" s="102"/>
      <c r="J380" s="141"/>
    </row>
    <row r="381" spans="1:10" s="33" customFormat="1" ht="24" x14ac:dyDescent="0.2">
      <c r="A381" s="40" t="s">
        <v>451</v>
      </c>
      <c r="B381" s="10" t="s">
        <v>390</v>
      </c>
      <c r="C381" s="57" t="s">
        <v>250</v>
      </c>
      <c r="D381" s="115">
        <v>2</v>
      </c>
      <c r="E381" s="35">
        <v>7045.74</v>
      </c>
      <c r="F381" s="35">
        <f t="shared" si="39"/>
        <v>14091.48</v>
      </c>
      <c r="G381" s="32"/>
      <c r="H381" s="38">
        <f t="shared" si="40"/>
        <v>2.8988128446509305E-3</v>
      </c>
      <c r="I381" s="102"/>
      <c r="J381" s="141"/>
    </row>
    <row r="382" spans="1:10" s="33" customFormat="1" ht="24" hidden="1" customHeight="1" x14ac:dyDescent="0.2">
      <c r="A382" s="40" t="s">
        <v>1045</v>
      </c>
      <c r="B382" s="10" t="s">
        <v>601</v>
      </c>
      <c r="C382" s="57" t="s">
        <v>250</v>
      </c>
      <c r="D382" s="115"/>
      <c r="E382" s="35">
        <v>8189.5921641774812</v>
      </c>
      <c r="F382" s="35">
        <f t="shared" si="39"/>
        <v>0</v>
      </c>
      <c r="G382" s="32"/>
      <c r="H382" s="38">
        <f t="shared" si="40"/>
        <v>0</v>
      </c>
      <c r="I382" s="102"/>
      <c r="J382" s="141"/>
    </row>
    <row r="383" spans="1:10" s="33" customFormat="1" ht="24" hidden="1" customHeight="1" x14ac:dyDescent="0.2">
      <c r="A383" s="40" t="s">
        <v>1046</v>
      </c>
      <c r="B383" s="10" t="s">
        <v>453</v>
      </c>
      <c r="C383" s="57" t="s">
        <v>250</v>
      </c>
      <c r="D383" s="115"/>
      <c r="E383" s="35">
        <v>62230.940179700767</v>
      </c>
      <c r="F383" s="35">
        <f t="shared" si="39"/>
        <v>0</v>
      </c>
      <c r="G383" s="32"/>
      <c r="H383" s="38">
        <f t="shared" si="40"/>
        <v>0</v>
      </c>
      <c r="I383" s="102"/>
      <c r="J383" s="141"/>
    </row>
    <row r="384" spans="1:10" s="33" customFormat="1" ht="24" hidden="1" customHeight="1" x14ac:dyDescent="0.2">
      <c r="A384" s="40" t="s">
        <v>1047</v>
      </c>
      <c r="B384" s="10" t="s">
        <v>455</v>
      </c>
      <c r="C384" s="57" t="s">
        <v>250</v>
      </c>
      <c r="D384" s="115"/>
      <c r="E384" s="35">
        <v>42048.693478151225</v>
      </c>
      <c r="F384" s="35">
        <f t="shared" si="39"/>
        <v>0</v>
      </c>
      <c r="G384" s="32"/>
      <c r="H384" s="38">
        <f t="shared" si="40"/>
        <v>0</v>
      </c>
      <c r="I384" s="102"/>
      <c r="J384" s="141"/>
    </row>
    <row r="385" spans="1:10" s="33" customFormat="1" ht="24" hidden="1" customHeight="1" x14ac:dyDescent="0.2">
      <c r="A385" s="40" t="s">
        <v>1048</v>
      </c>
      <c r="B385" s="10" t="s">
        <v>829</v>
      </c>
      <c r="C385" s="57" t="s">
        <v>250</v>
      </c>
      <c r="D385" s="115"/>
      <c r="E385" s="35">
        <v>38842.579244276225</v>
      </c>
      <c r="F385" s="35">
        <f t="shared" si="39"/>
        <v>0</v>
      </c>
      <c r="G385" s="32"/>
      <c r="H385" s="38">
        <f t="shared" si="40"/>
        <v>0</v>
      </c>
      <c r="I385" s="102"/>
      <c r="J385" s="141"/>
    </row>
    <row r="386" spans="1:10" s="33" customFormat="1" ht="24" hidden="1" customHeight="1" x14ac:dyDescent="0.2">
      <c r="A386" s="40" t="s">
        <v>1049</v>
      </c>
      <c r="B386" s="10" t="s">
        <v>831</v>
      </c>
      <c r="C386" s="57" t="s">
        <v>250</v>
      </c>
      <c r="D386" s="115"/>
      <c r="E386" s="35">
        <v>54740.156197150362</v>
      </c>
      <c r="F386" s="35">
        <f t="shared" si="39"/>
        <v>0</v>
      </c>
      <c r="G386" s="32"/>
      <c r="H386" s="38">
        <f t="shared" si="40"/>
        <v>0</v>
      </c>
      <c r="I386" s="102"/>
      <c r="J386" s="141"/>
    </row>
    <row r="387" spans="1:10" s="33" customFormat="1" ht="24" hidden="1" customHeight="1" x14ac:dyDescent="0.2">
      <c r="A387" s="40" t="s">
        <v>452</v>
      </c>
      <c r="B387" s="10" t="s">
        <v>776</v>
      </c>
      <c r="C387" s="57" t="s">
        <v>250</v>
      </c>
      <c r="D387" s="115"/>
      <c r="E387" s="35">
        <v>22186.16842394929</v>
      </c>
      <c r="F387" s="35">
        <f t="shared" si="39"/>
        <v>0</v>
      </c>
      <c r="G387" s="32"/>
      <c r="H387" s="38">
        <f t="shared" si="40"/>
        <v>0</v>
      </c>
      <c r="I387" s="102"/>
      <c r="J387" s="141"/>
    </row>
    <row r="388" spans="1:10" s="33" customFormat="1" ht="12" customHeight="1" x14ac:dyDescent="0.2">
      <c r="A388" s="40" t="s">
        <v>468</v>
      </c>
      <c r="B388" s="10" t="s">
        <v>469</v>
      </c>
      <c r="C388" s="57"/>
      <c r="D388" s="115"/>
      <c r="E388" s="35"/>
      <c r="F388" s="35"/>
      <c r="G388" s="32"/>
      <c r="H388" s="38"/>
      <c r="I388" s="102"/>
      <c r="J388" s="141"/>
    </row>
    <row r="389" spans="1:10" s="33" customFormat="1" ht="24" hidden="1" customHeight="1" x14ac:dyDescent="0.2">
      <c r="A389" s="40" t="s">
        <v>456</v>
      </c>
      <c r="B389" s="10" t="s">
        <v>963</v>
      </c>
      <c r="C389" s="57" t="s">
        <v>250</v>
      </c>
      <c r="D389" s="108"/>
      <c r="E389" s="35">
        <v>2391.0305879137445</v>
      </c>
      <c r="F389" s="35">
        <f>D389*E389</f>
        <v>0</v>
      </c>
      <c r="G389" s="32"/>
      <c r="H389" s="38">
        <f t="shared" ref="H389:H426" si="41">F389/$G$671</f>
        <v>0</v>
      </c>
      <c r="I389" s="102"/>
      <c r="J389" s="141"/>
    </row>
    <row r="390" spans="1:10" s="33" customFormat="1" ht="24" customHeight="1" x14ac:dyDescent="0.2">
      <c r="A390" s="40" t="s">
        <v>457</v>
      </c>
      <c r="B390" s="10" t="s">
        <v>964</v>
      </c>
      <c r="C390" s="57" t="s">
        <v>250</v>
      </c>
      <c r="D390" s="108">
        <v>12</v>
      </c>
      <c r="E390" s="35">
        <v>2391.0300000000002</v>
      </c>
      <c r="F390" s="35">
        <f>D390*E390</f>
        <v>28692.36</v>
      </c>
      <c r="G390" s="32"/>
      <c r="H390" s="38">
        <f t="shared" si="41"/>
        <v>5.9024163332274948E-3</v>
      </c>
      <c r="I390" s="102"/>
      <c r="J390" s="141"/>
    </row>
    <row r="391" spans="1:10" s="33" customFormat="1" ht="24" hidden="1" customHeight="1" x14ac:dyDescent="0.2">
      <c r="A391" s="40" t="s">
        <v>458</v>
      </c>
      <c r="B391" s="10" t="s">
        <v>965</v>
      </c>
      <c r="C391" s="111" t="s">
        <v>250</v>
      </c>
      <c r="D391" s="108"/>
      <c r="E391" s="35">
        <v>2391.0305879137445</v>
      </c>
      <c r="F391" s="35">
        <f>D391*E391</f>
        <v>0</v>
      </c>
      <c r="G391" s="32"/>
      <c r="H391" s="38">
        <f t="shared" si="41"/>
        <v>0</v>
      </c>
      <c r="I391" s="102"/>
      <c r="J391" s="141"/>
    </row>
    <row r="392" spans="1:10" s="33" customFormat="1" ht="12" hidden="1" customHeight="1" x14ac:dyDescent="0.2">
      <c r="A392" s="40" t="s">
        <v>459</v>
      </c>
      <c r="B392" s="10" t="s">
        <v>21</v>
      </c>
      <c r="C392" s="111" t="s">
        <v>250</v>
      </c>
      <c r="D392" s="108"/>
      <c r="E392" s="35">
        <v>2643.1984393998355</v>
      </c>
      <c r="F392" s="35">
        <f t="shared" ref="F392:F426" si="42">D392*E392</f>
        <v>0</v>
      </c>
      <c r="G392" s="32"/>
      <c r="H392" s="38">
        <f t="shared" si="41"/>
        <v>0</v>
      </c>
      <c r="I392" s="102"/>
      <c r="J392" s="141"/>
    </row>
    <row r="393" spans="1:10" s="33" customFormat="1" ht="12" hidden="1" customHeight="1" x14ac:dyDescent="0.2">
      <c r="A393" s="40" t="s">
        <v>20</v>
      </c>
      <c r="B393" s="10" t="s">
        <v>22</v>
      </c>
      <c r="C393" s="111" t="s">
        <v>250</v>
      </c>
      <c r="D393" s="108"/>
      <c r="E393" s="35">
        <v>2643.1984393998355</v>
      </c>
      <c r="F393" s="35">
        <f t="shared" si="42"/>
        <v>0</v>
      </c>
      <c r="G393" s="32"/>
      <c r="H393" s="38">
        <f t="shared" si="41"/>
        <v>0</v>
      </c>
      <c r="I393" s="102"/>
      <c r="J393" s="141"/>
    </row>
    <row r="394" spans="1:10" s="33" customFormat="1" ht="12" hidden="1" customHeight="1" x14ac:dyDescent="0.2">
      <c r="A394" s="40" t="s">
        <v>460</v>
      </c>
      <c r="B394" s="10" t="s">
        <v>854</v>
      </c>
      <c r="C394" s="111"/>
      <c r="D394" s="108"/>
      <c r="E394" s="35">
        <v>3250.3618794839267</v>
      </c>
      <c r="F394" s="35">
        <f t="shared" si="42"/>
        <v>0</v>
      </c>
      <c r="G394" s="32"/>
      <c r="H394" s="38">
        <f t="shared" si="41"/>
        <v>0</v>
      </c>
      <c r="I394" s="102"/>
      <c r="J394" s="141"/>
    </row>
    <row r="395" spans="1:10" s="33" customFormat="1" ht="24" customHeight="1" x14ac:dyDescent="0.2">
      <c r="A395" s="40" t="s">
        <v>461</v>
      </c>
      <c r="B395" s="10" t="s">
        <v>93</v>
      </c>
      <c r="C395" s="111" t="s">
        <v>250</v>
      </c>
      <c r="D395" s="108">
        <v>4</v>
      </c>
      <c r="E395" s="35">
        <v>4885.3900000000003</v>
      </c>
      <c r="F395" s="35">
        <f t="shared" si="42"/>
        <v>19541.560000000001</v>
      </c>
      <c r="G395" s="32"/>
      <c r="H395" s="38">
        <f t="shared" si="41"/>
        <v>4.0199698777216332E-3</v>
      </c>
      <c r="I395" s="102"/>
      <c r="J395" s="141"/>
    </row>
    <row r="396" spans="1:10" s="33" customFormat="1" ht="24" hidden="1" x14ac:dyDescent="0.2">
      <c r="A396" s="40" t="s">
        <v>462</v>
      </c>
      <c r="B396" s="10" t="s">
        <v>834</v>
      </c>
      <c r="C396" s="111" t="s">
        <v>250</v>
      </c>
      <c r="D396" s="108"/>
      <c r="E396" s="35">
        <v>5622.0229932987404</v>
      </c>
      <c r="F396" s="35">
        <f>D396*E396</f>
        <v>0</v>
      </c>
      <c r="G396" s="32"/>
      <c r="H396" s="38">
        <f t="shared" si="41"/>
        <v>0</v>
      </c>
      <c r="I396" s="102"/>
      <c r="J396" s="141"/>
    </row>
    <row r="397" spans="1:10" s="33" customFormat="1" ht="24" hidden="1" x14ac:dyDescent="0.2">
      <c r="A397" s="40" t="s">
        <v>100</v>
      </c>
      <c r="B397" s="10" t="s">
        <v>161</v>
      </c>
      <c r="C397" s="111" t="s">
        <v>250</v>
      </c>
      <c r="D397" s="108"/>
      <c r="E397" s="35">
        <v>5622.0229932987404</v>
      </c>
      <c r="F397" s="35">
        <f t="shared" si="42"/>
        <v>0</v>
      </c>
      <c r="G397" s="32"/>
      <c r="H397" s="38">
        <f t="shared" si="41"/>
        <v>0</v>
      </c>
      <c r="I397" s="102"/>
      <c r="J397" s="141"/>
    </row>
    <row r="398" spans="1:10" s="33" customFormat="1" ht="24" hidden="1" customHeight="1" x14ac:dyDescent="0.2">
      <c r="A398" s="40" t="s">
        <v>23</v>
      </c>
      <c r="B398" s="10" t="s">
        <v>94</v>
      </c>
      <c r="C398" s="111" t="s">
        <v>250</v>
      </c>
      <c r="D398" s="108"/>
      <c r="E398" s="35">
        <v>7193.5115572587401</v>
      </c>
      <c r="F398" s="35">
        <f t="shared" si="42"/>
        <v>0</v>
      </c>
      <c r="G398" s="32"/>
      <c r="H398" s="38">
        <f t="shared" si="41"/>
        <v>0</v>
      </c>
      <c r="I398" s="102"/>
      <c r="J398" s="141"/>
    </row>
    <row r="399" spans="1:10" s="33" customFormat="1" ht="24" hidden="1" customHeight="1" x14ac:dyDescent="0.2">
      <c r="A399" s="40" t="s">
        <v>24</v>
      </c>
      <c r="B399" s="10" t="s">
        <v>160</v>
      </c>
      <c r="C399" s="111" t="s">
        <v>250</v>
      </c>
      <c r="D399" s="108"/>
      <c r="E399" s="35">
        <v>7308.4347969312403</v>
      </c>
      <c r="F399" s="35">
        <f>D399*E399</f>
        <v>0</v>
      </c>
      <c r="G399" s="32"/>
      <c r="H399" s="38">
        <f t="shared" si="41"/>
        <v>0</v>
      </c>
      <c r="I399" s="102"/>
      <c r="J399" s="141"/>
    </row>
    <row r="400" spans="1:10" s="33" customFormat="1" ht="24" hidden="1" customHeight="1" x14ac:dyDescent="0.2">
      <c r="A400" s="40" t="s">
        <v>25</v>
      </c>
      <c r="B400" s="10" t="s">
        <v>830</v>
      </c>
      <c r="C400" s="111" t="s">
        <v>250</v>
      </c>
      <c r="D400" s="108"/>
      <c r="E400" s="35">
        <v>26984.438520653748</v>
      </c>
      <c r="F400" s="35">
        <f>D400*E400</f>
        <v>0</v>
      </c>
      <c r="G400" s="32"/>
      <c r="H400" s="38">
        <f t="shared" si="41"/>
        <v>0</v>
      </c>
      <c r="I400" s="102"/>
      <c r="J400" s="141"/>
    </row>
    <row r="401" spans="1:10" s="33" customFormat="1" ht="15" customHeight="1" x14ac:dyDescent="0.2">
      <c r="A401" s="40" t="s">
        <v>26</v>
      </c>
      <c r="B401" s="10" t="s">
        <v>99</v>
      </c>
      <c r="C401" s="111" t="s">
        <v>250</v>
      </c>
      <c r="D401" s="108">
        <v>1</v>
      </c>
      <c r="E401" s="35">
        <v>25658.34</v>
      </c>
      <c r="F401" s="35">
        <f t="shared" si="42"/>
        <v>25658.34</v>
      </c>
      <c r="G401" s="32"/>
      <c r="H401" s="38">
        <f t="shared" si="41"/>
        <v>5.2782763460204858E-3</v>
      </c>
      <c r="I401" s="102"/>
      <c r="J401" s="141"/>
    </row>
    <row r="402" spans="1:10" s="33" customFormat="1" ht="24.75" hidden="1" customHeight="1" x14ac:dyDescent="0.2">
      <c r="A402" s="40" t="s">
        <v>27</v>
      </c>
      <c r="B402" s="10" t="s">
        <v>494</v>
      </c>
      <c r="C402" s="111" t="s">
        <v>250</v>
      </c>
      <c r="D402" s="108"/>
      <c r="E402" s="35">
        <v>30489.50790810609</v>
      </c>
      <c r="F402" s="35">
        <f t="shared" si="42"/>
        <v>0</v>
      </c>
      <c r="G402" s="32"/>
      <c r="H402" s="38">
        <f t="shared" si="41"/>
        <v>0</v>
      </c>
      <c r="I402" s="102"/>
      <c r="J402" s="141"/>
    </row>
    <row r="403" spans="1:10" s="33" customFormat="1" ht="24" hidden="1" customHeight="1" x14ac:dyDescent="0.2">
      <c r="A403" s="40" t="s">
        <v>28</v>
      </c>
      <c r="B403" s="10" t="s">
        <v>966</v>
      </c>
      <c r="C403" s="111" t="s">
        <v>250</v>
      </c>
      <c r="D403" s="108"/>
      <c r="E403" s="35">
        <v>67931.411389299363</v>
      </c>
      <c r="F403" s="35">
        <f t="shared" si="42"/>
        <v>0</v>
      </c>
      <c r="G403" s="32"/>
      <c r="H403" s="38">
        <f t="shared" si="41"/>
        <v>0</v>
      </c>
      <c r="I403" s="102"/>
      <c r="J403" s="141"/>
    </row>
    <row r="404" spans="1:10" s="33" customFormat="1" ht="24.75" hidden="1" customHeight="1" x14ac:dyDescent="0.2">
      <c r="A404" s="40" t="s">
        <v>29</v>
      </c>
      <c r="B404" s="10" t="s">
        <v>956</v>
      </c>
      <c r="C404" s="111" t="s">
        <v>250</v>
      </c>
      <c r="D404" s="108"/>
      <c r="E404" s="35">
        <v>94581.419486651546</v>
      </c>
      <c r="F404" s="35">
        <f>D404*E404</f>
        <v>0</v>
      </c>
      <c r="G404" s="32"/>
      <c r="H404" s="38">
        <f t="shared" si="41"/>
        <v>0</v>
      </c>
      <c r="I404" s="102"/>
      <c r="J404" s="141"/>
    </row>
    <row r="405" spans="1:10" s="33" customFormat="1" ht="24.75" hidden="1" customHeight="1" x14ac:dyDescent="0.2">
      <c r="A405" s="40" t="s">
        <v>30</v>
      </c>
      <c r="B405" s="10" t="s">
        <v>967</v>
      </c>
      <c r="C405" s="111" t="s">
        <v>250</v>
      </c>
      <c r="D405" s="108"/>
      <c r="E405" s="35">
        <v>165483.44712925155</v>
      </c>
      <c r="F405" s="35">
        <f>D405*E405</f>
        <v>0</v>
      </c>
      <c r="G405" s="32"/>
      <c r="H405" s="38">
        <f t="shared" si="41"/>
        <v>0</v>
      </c>
      <c r="I405" s="102"/>
      <c r="J405" s="141"/>
    </row>
    <row r="406" spans="1:10" s="33" customFormat="1" ht="24" hidden="1" x14ac:dyDescent="0.2">
      <c r="A406" s="40" t="s">
        <v>1050</v>
      </c>
      <c r="B406" s="10" t="s">
        <v>464</v>
      </c>
      <c r="C406" s="111" t="s">
        <v>250</v>
      </c>
      <c r="D406" s="108"/>
      <c r="E406" s="35">
        <v>214278.19403851975</v>
      </c>
      <c r="F406" s="35">
        <f t="shared" si="42"/>
        <v>0</v>
      </c>
      <c r="G406" s="32"/>
      <c r="H406" s="38">
        <f t="shared" si="41"/>
        <v>0</v>
      </c>
      <c r="I406" s="102"/>
      <c r="J406" s="141"/>
    </row>
    <row r="407" spans="1:10" s="33" customFormat="1" ht="24" hidden="1" x14ac:dyDescent="0.2">
      <c r="A407" s="40" t="s">
        <v>1051</v>
      </c>
      <c r="B407" s="10" t="s">
        <v>958</v>
      </c>
      <c r="C407" s="111" t="s">
        <v>250</v>
      </c>
      <c r="D407" s="108"/>
      <c r="E407" s="35">
        <v>413229.59844548797</v>
      </c>
      <c r="F407" s="35">
        <f t="shared" si="42"/>
        <v>0</v>
      </c>
      <c r="G407" s="32"/>
      <c r="H407" s="38">
        <f t="shared" si="41"/>
        <v>0</v>
      </c>
      <c r="I407" s="102"/>
      <c r="J407" s="141"/>
    </row>
    <row r="408" spans="1:10" s="33" customFormat="1" ht="24" hidden="1" customHeight="1" x14ac:dyDescent="0.2">
      <c r="A408" s="40" t="s">
        <v>463</v>
      </c>
      <c r="B408" s="10" t="s">
        <v>836</v>
      </c>
      <c r="C408" s="111" t="s">
        <v>250</v>
      </c>
      <c r="D408" s="108"/>
      <c r="E408" s="35">
        <v>7596.5864560312448</v>
      </c>
      <c r="F408" s="35">
        <f t="shared" si="42"/>
        <v>0</v>
      </c>
      <c r="G408" s="32"/>
      <c r="H408" s="38">
        <f t="shared" si="41"/>
        <v>0</v>
      </c>
      <c r="I408" s="102"/>
      <c r="J408" s="141"/>
    </row>
    <row r="409" spans="1:10" s="33" customFormat="1" ht="26.25" hidden="1" customHeight="1" x14ac:dyDescent="0.2">
      <c r="A409" s="40" t="s">
        <v>835</v>
      </c>
      <c r="B409" s="10" t="s">
        <v>758</v>
      </c>
      <c r="C409" s="111" t="s">
        <v>250</v>
      </c>
      <c r="D409" s="108"/>
      <c r="E409" s="35">
        <v>8458.0732123116595</v>
      </c>
      <c r="F409" s="35">
        <f t="shared" si="42"/>
        <v>0</v>
      </c>
      <c r="G409" s="32"/>
      <c r="H409" s="38">
        <f t="shared" si="41"/>
        <v>0</v>
      </c>
      <c r="I409" s="102"/>
      <c r="J409" s="141"/>
    </row>
    <row r="410" spans="1:10" s="33" customFormat="1" ht="24" hidden="1" x14ac:dyDescent="0.2">
      <c r="A410" s="40" t="s">
        <v>1052</v>
      </c>
      <c r="B410" s="10" t="s">
        <v>605</v>
      </c>
      <c r="C410" s="111" t="s">
        <v>250</v>
      </c>
      <c r="D410" s="108"/>
      <c r="E410" s="35">
        <v>12095.961559894726</v>
      </c>
      <c r="F410" s="35">
        <f>D410*E410</f>
        <v>0</v>
      </c>
      <c r="G410" s="32"/>
      <c r="H410" s="38">
        <f t="shared" si="41"/>
        <v>0</v>
      </c>
      <c r="I410" s="102"/>
      <c r="J410" s="141"/>
    </row>
    <row r="411" spans="1:10" s="33" customFormat="1" ht="24" hidden="1" x14ac:dyDescent="0.2">
      <c r="A411" s="40" t="s">
        <v>1053</v>
      </c>
      <c r="B411" s="10" t="s">
        <v>889</v>
      </c>
      <c r="C411" s="111" t="s">
        <v>250</v>
      </c>
      <c r="D411" s="108"/>
      <c r="E411" s="35">
        <v>17309.021662115803</v>
      </c>
      <c r="F411" s="35">
        <f>D411*E411</f>
        <v>0</v>
      </c>
      <c r="G411" s="32"/>
      <c r="H411" s="38">
        <f t="shared" si="41"/>
        <v>0</v>
      </c>
      <c r="I411" s="102"/>
      <c r="J411" s="141"/>
    </row>
    <row r="412" spans="1:10" s="33" customFormat="1" ht="24" customHeight="1" x14ac:dyDescent="0.2">
      <c r="A412" s="40" t="s">
        <v>1054</v>
      </c>
      <c r="B412" s="10" t="s">
        <v>32</v>
      </c>
      <c r="C412" s="111" t="s">
        <v>250</v>
      </c>
      <c r="D412" s="108">
        <v>4</v>
      </c>
      <c r="E412" s="35">
        <v>12135.67</v>
      </c>
      <c r="F412" s="35">
        <f t="shared" si="42"/>
        <v>48542.68</v>
      </c>
      <c r="G412" s="32"/>
      <c r="H412" s="38">
        <f t="shared" si="41"/>
        <v>9.9859024245700125E-3</v>
      </c>
      <c r="I412" s="102"/>
      <c r="J412" s="141"/>
    </row>
    <row r="413" spans="1:10" s="33" customFormat="1" ht="24" hidden="1" x14ac:dyDescent="0.2">
      <c r="A413" s="40" t="s">
        <v>1055</v>
      </c>
      <c r="B413" s="10" t="s">
        <v>33</v>
      </c>
      <c r="C413" s="111" t="s">
        <v>250</v>
      </c>
      <c r="D413" s="108"/>
      <c r="E413" s="35">
        <v>12280.443874563734</v>
      </c>
      <c r="F413" s="35">
        <f t="shared" si="42"/>
        <v>0</v>
      </c>
      <c r="G413" s="32"/>
      <c r="H413" s="38">
        <f t="shared" si="41"/>
        <v>0</v>
      </c>
      <c r="I413" s="102"/>
      <c r="J413" s="141"/>
    </row>
    <row r="414" spans="1:10" s="33" customFormat="1" ht="12" hidden="1" customHeight="1" x14ac:dyDescent="0.2">
      <c r="A414" s="40" t="s">
        <v>1056</v>
      </c>
      <c r="B414" s="10" t="s">
        <v>832</v>
      </c>
      <c r="C414" s="111" t="s">
        <v>250</v>
      </c>
      <c r="D414" s="108"/>
      <c r="E414" s="35">
        <v>14045.810680596856</v>
      </c>
      <c r="F414" s="35">
        <f t="shared" si="42"/>
        <v>0</v>
      </c>
      <c r="G414" s="32"/>
      <c r="H414" s="38">
        <f t="shared" si="41"/>
        <v>0</v>
      </c>
      <c r="I414" s="102"/>
      <c r="J414" s="141"/>
    </row>
    <row r="415" spans="1:10" s="33" customFormat="1" ht="24" hidden="1" x14ac:dyDescent="0.2">
      <c r="A415" s="40" t="s">
        <v>1057</v>
      </c>
      <c r="B415" s="10" t="s">
        <v>103</v>
      </c>
      <c r="C415" s="111" t="s">
        <v>250</v>
      </c>
      <c r="D415" s="108"/>
      <c r="E415" s="35">
        <v>26481.079188720574</v>
      </c>
      <c r="F415" s="35">
        <f t="shared" si="42"/>
        <v>0</v>
      </c>
      <c r="G415" s="32"/>
      <c r="H415" s="38">
        <f t="shared" si="41"/>
        <v>0</v>
      </c>
      <c r="I415" s="102"/>
      <c r="J415" s="141"/>
    </row>
    <row r="416" spans="1:10" s="33" customFormat="1" ht="24" hidden="1" x14ac:dyDescent="0.2">
      <c r="A416" s="40" t="s">
        <v>1058</v>
      </c>
      <c r="B416" s="10" t="s">
        <v>859</v>
      </c>
      <c r="C416" s="57" t="s">
        <v>250</v>
      </c>
      <c r="D416" s="115"/>
      <c r="E416" s="35">
        <v>20523.099628040607</v>
      </c>
      <c r="F416" s="35">
        <f t="shared" si="42"/>
        <v>0</v>
      </c>
      <c r="G416" s="32"/>
      <c r="H416" s="38">
        <f t="shared" si="41"/>
        <v>0</v>
      </c>
      <c r="I416" s="102"/>
      <c r="J416" s="141"/>
    </row>
    <row r="417" spans="1:10" s="33" customFormat="1" ht="24.75" hidden="1" customHeight="1" x14ac:dyDescent="0.2">
      <c r="A417" s="40" t="s">
        <v>1059</v>
      </c>
      <c r="B417" s="10" t="s">
        <v>102</v>
      </c>
      <c r="C417" s="57" t="s">
        <v>250</v>
      </c>
      <c r="D417" s="115"/>
      <c r="E417" s="35">
        <v>28393.944255124094</v>
      </c>
      <c r="F417" s="35">
        <f t="shared" si="42"/>
        <v>0</v>
      </c>
      <c r="G417" s="32"/>
      <c r="H417" s="38">
        <f t="shared" si="41"/>
        <v>0</v>
      </c>
      <c r="I417" s="102"/>
      <c r="J417" s="141"/>
    </row>
    <row r="418" spans="1:10" s="33" customFormat="1" ht="24" hidden="1" x14ac:dyDescent="0.2">
      <c r="A418" s="40" t="s">
        <v>837</v>
      </c>
      <c r="B418" s="10" t="s">
        <v>892</v>
      </c>
      <c r="C418" s="57" t="s">
        <v>250</v>
      </c>
      <c r="D418" s="115"/>
      <c r="E418" s="35">
        <v>53612.830081813358</v>
      </c>
      <c r="F418" s="35">
        <f t="shared" si="42"/>
        <v>0</v>
      </c>
      <c r="G418" s="32"/>
      <c r="H418" s="38">
        <f t="shared" si="41"/>
        <v>0</v>
      </c>
      <c r="I418" s="102"/>
      <c r="J418" s="141"/>
    </row>
    <row r="419" spans="1:10" s="33" customFormat="1" ht="24" hidden="1" x14ac:dyDescent="0.2">
      <c r="A419" s="40" t="s">
        <v>838</v>
      </c>
      <c r="B419" s="10" t="s">
        <v>893</v>
      </c>
      <c r="C419" s="57" t="s">
        <v>250</v>
      </c>
      <c r="D419" s="108"/>
      <c r="E419" s="35">
        <v>74438.868107730508</v>
      </c>
      <c r="F419" s="35">
        <f>D419*E419</f>
        <v>0</v>
      </c>
      <c r="G419" s="32"/>
      <c r="H419" s="38">
        <f t="shared" si="41"/>
        <v>0</v>
      </c>
      <c r="I419" s="102"/>
      <c r="J419" s="141"/>
    </row>
    <row r="420" spans="1:10" s="33" customFormat="1" ht="24" hidden="1" x14ac:dyDescent="0.2">
      <c r="A420" s="40" t="s">
        <v>604</v>
      </c>
      <c r="B420" s="10" t="s">
        <v>97</v>
      </c>
      <c r="C420" s="57" t="s">
        <v>250</v>
      </c>
      <c r="D420" s="115"/>
      <c r="E420" s="35">
        <v>88891.225180390713</v>
      </c>
      <c r="F420" s="35">
        <f t="shared" si="42"/>
        <v>0</v>
      </c>
      <c r="G420" s="32"/>
      <c r="H420" s="38">
        <f t="shared" si="41"/>
        <v>0</v>
      </c>
      <c r="I420" s="102"/>
      <c r="J420" s="141"/>
    </row>
    <row r="421" spans="1:10" s="33" customFormat="1" ht="12" hidden="1" customHeight="1" x14ac:dyDescent="0.2">
      <c r="A421" s="40" t="s">
        <v>833</v>
      </c>
      <c r="B421" s="10" t="s">
        <v>970</v>
      </c>
      <c r="C421" s="111" t="s">
        <v>250</v>
      </c>
      <c r="D421" s="108"/>
      <c r="E421" s="35">
        <v>8912.3992315374817</v>
      </c>
      <c r="F421" s="35">
        <f t="shared" si="42"/>
        <v>0</v>
      </c>
      <c r="G421" s="32"/>
      <c r="H421" s="38">
        <f t="shared" si="41"/>
        <v>0</v>
      </c>
      <c r="I421" s="102"/>
      <c r="J421" s="141"/>
    </row>
    <row r="422" spans="1:10" s="33" customFormat="1" ht="12" hidden="1" customHeight="1" x14ac:dyDescent="0.2">
      <c r="A422" s="40" t="s">
        <v>31</v>
      </c>
      <c r="B422" s="10" t="s">
        <v>969</v>
      </c>
      <c r="C422" s="111" t="s">
        <v>250</v>
      </c>
      <c r="D422" s="108"/>
      <c r="E422" s="35">
        <v>9232.1345078397535</v>
      </c>
      <c r="F422" s="35">
        <f>D422*E422</f>
        <v>0</v>
      </c>
      <c r="G422" s="32"/>
      <c r="H422" s="38">
        <f t="shared" si="41"/>
        <v>0</v>
      </c>
      <c r="I422" s="102"/>
      <c r="J422" s="141"/>
    </row>
    <row r="423" spans="1:10" s="33" customFormat="1" ht="12" hidden="1" customHeight="1" x14ac:dyDescent="0.2">
      <c r="A423" s="40" t="s">
        <v>470</v>
      </c>
      <c r="B423" s="10" t="s">
        <v>971</v>
      </c>
      <c r="C423" s="111" t="s">
        <v>250</v>
      </c>
      <c r="D423" s="108"/>
      <c r="E423" s="35">
        <v>9779.8627256533891</v>
      </c>
      <c r="F423" s="35">
        <f>D423*E423</f>
        <v>0</v>
      </c>
      <c r="G423" s="32"/>
      <c r="H423" s="38">
        <f t="shared" si="41"/>
        <v>0</v>
      </c>
      <c r="I423" s="102"/>
      <c r="J423" s="141"/>
    </row>
    <row r="424" spans="1:10" s="33" customFormat="1" ht="12" hidden="1" customHeight="1" x14ac:dyDescent="0.2">
      <c r="A424" s="40" t="s">
        <v>858</v>
      </c>
      <c r="B424" s="10" t="s">
        <v>968</v>
      </c>
      <c r="C424" s="111" t="s">
        <v>250</v>
      </c>
      <c r="D424" s="108"/>
      <c r="E424" s="35">
        <v>4449.5396186124817</v>
      </c>
      <c r="F424" s="35">
        <f t="shared" si="42"/>
        <v>0</v>
      </c>
      <c r="G424" s="32"/>
      <c r="H424" s="38">
        <f t="shared" si="41"/>
        <v>0</v>
      </c>
      <c r="I424" s="102"/>
      <c r="J424" s="141"/>
    </row>
    <row r="425" spans="1:10" s="33" customFormat="1" ht="24" hidden="1" x14ac:dyDescent="0.2">
      <c r="A425" s="40" t="s">
        <v>98</v>
      </c>
      <c r="B425" s="10" t="s">
        <v>787</v>
      </c>
      <c r="C425" s="57" t="s">
        <v>250</v>
      </c>
      <c r="D425" s="115"/>
      <c r="E425" s="35">
        <v>7035.7414894729973</v>
      </c>
      <c r="F425" s="35">
        <f t="shared" si="42"/>
        <v>0</v>
      </c>
      <c r="G425" s="32"/>
      <c r="H425" s="38">
        <f t="shared" si="41"/>
        <v>0</v>
      </c>
      <c r="I425" s="102"/>
      <c r="J425" s="141"/>
    </row>
    <row r="426" spans="1:10" s="33" customFormat="1" ht="24" hidden="1" x14ac:dyDescent="0.2">
      <c r="A426" s="40" t="s">
        <v>101</v>
      </c>
      <c r="B426" s="10" t="s">
        <v>775</v>
      </c>
      <c r="C426" s="57" t="s">
        <v>250</v>
      </c>
      <c r="D426" s="115"/>
      <c r="E426" s="35">
        <v>5107.2054653411797</v>
      </c>
      <c r="F426" s="35">
        <f t="shared" si="42"/>
        <v>0</v>
      </c>
      <c r="G426" s="32"/>
      <c r="H426" s="38">
        <f t="shared" si="41"/>
        <v>0</v>
      </c>
      <c r="I426" s="102"/>
      <c r="J426" s="141"/>
    </row>
    <row r="427" spans="1:10" s="33" customFormat="1" ht="12" customHeight="1" x14ac:dyDescent="0.2">
      <c r="A427" s="40" t="s">
        <v>749</v>
      </c>
      <c r="B427" s="10" t="s">
        <v>122</v>
      </c>
      <c r="C427" s="57"/>
      <c r="D427" s="115"/>
      <c r="E427" s="35"/>
      <c r="F427" s="35"/>
      <c r="G427" s="32"/>
      <c r="H427" s="38"/>
      <c r="I427" s="102"/>
      <c r="J427" s="141"/>
    </row>
    <row r="428" spans="1:10" s="33" customFormat="1" ht="12" hidden="1" customHeight="1" x14ac:dyDescent="0.2">
      <c r="A428" s="40" t="s">
        <v>76</v>
      </c>
      <c r="B428" s="10" t="s">
        <v>104</v>
      </c>
      <c r="C428" s="57" t="s">
        <v>250</v>
      </c>
      <c r="D428" s="115"/>
      <c r="E428" s="35">
        <v>2643.7861793194229</v>
      </c>
      <c r="F428" s="35">
        <f t="shared" ref="F428:F433" si="43">D428*E428</f>
        <v>0</v>
      </c>
      <c r="G428" s="32"/>
      <c r="H428" s="38">
        <f>F428/$G$671</f>
        <v>0</v>
      </c>
      <c r="I428" s="102"/>
      <c r="J428" s="141"/>
    </row>
    <row r="429" spans="1:10" s="33" customFormat="1" ht="12" hidden="1" customHeight="1" x14ac:dyDescent="0.2">
      <c r="A429" s="40" t="s">
        <v>409</v>
      </c>
      <c r="B429" s="10" t="s">
        <v>906</v>
      </c>
      <c r="C429" s="57" t="s">
        <v>250</v>
      </c>
      <c r="D429" s="115"/>
      <c r="E429" s="35">
        <v>2086.4845943545365</v>
      </c>
      <c r="F429" s="35">
        <f t="shared" si="43"/>
        <v>0</v>
      </c>
      <c r="G429" s="32"/>
      <c r="H429" s="38">
        <f>F429/$G$671</f>
        <v>0</v>
      </c>
      <c r="I429" s="102"/>
      <c r="J429" s="141"/>
    </row>
    <row r="430" spans="1:10" s="33" customFormat="1" ht="12" customHeight="1" x14ac:dyDescent="0.2">
      <c r="A430" s="40" t="s">
        <v>410</v>
      </c>
      <c r="B430" s="10" t="s">
        <v>1186</v>
      </c>
      <c r="C430" s="57" t="s">
        <v>250</v>
      </c>
      <c r="D430" s="115">
        <v>31</v>
      </c>
      <c r="E430" s="35">
        <v>5638.63</v>
      </c>
      <c r="F430" s="35">
        <f>D430*E430</f>
        <v>174797.53</v>
      </c>
      <c r="G430" s="32"/>
      <c r="H430" s="38">
        <f>F430/$G$671</f>
        <v>3.5958275864370268E-2</v>
      </c>
      <c r="I430" s="102"/>
      <c r="J430" s="141"/>
    </row>
    <row r="431" spans="1:10" s="33" customFormat="1" ht="24" hidden="1" x14ac:dyDescent="0.2">
      <c r="A431" s="40" t="s">
        <v>286</v>
      </c>
      <c r="B431" s="10" t="s">
        <v>950</v>
      </c>
      <c r="C431" s="57" t="s">
        <v>250</v>
      </c>
      <c r="D431" s="115"/>
      <c r="E431" s="35">
        <v>2954.7150011111776</v>
      </c>
      <c r="F431" s="35">
        <f t="shared" ref="F431" si="44">D431*E431</f>
        <v>0</v>
      </c>
      <c r="G431" s="32"/>
      <c r="H431" s="38">
        <f>F431/$G$671</f>
        <v>0</v>
      </c>
      <c r="I431" s="102"/>
      <c r="J431" s="141"/>
    </row>
    <row r="432" spans="1:10" s="33" customFormat="1" ht="12" hidden="1" customHeight="1" x14ac:dyDescent="0.2">
      <c r="A432" s="40" t="s">
        <v>750</v>
      </c>
      <c r="B432" s="10" t="s">
        <v>219</v>
      </c>
      <c r="C432" s="57"/>
      <c r="D432" s="115"/>
      <c r="E432" s="35"/>
      <c r="F432" s="35"/>
      <c r="G432" s="32"/>
      <c r="H432" s="38"/>
      <c r="I432" s="102"/>
      <c r="J432" s="141"/>
    </row>
    <row r="433" spans="1:10" s="33" customFormat="1" ht="12" hidden="1" customHeight="1" x14ac:dyDescent="0.2">
      <c r="A433" s="40" t="s">
        <v>85</v>
      </c>
      <c r="B433" s="10" t="s">
        <v>86</v>
      </c>
      <c r="C433" s="111" t="s">
        <v>250</v>
      </c>
      <c r="D433" s="115"/>
      <c r="E433" s="35">
        <v>1539.1195001444953</v>
      </c>
      <c r="F433" s="35">
        <f t="shared" si="43"/>
        <v>0</v>
      </c>
      <c r="G433" s="32"/>
      <c r="H433" s="38">
        <f>F433/$G$671</f>
        <v>0</v>
      </c>
      <c r="I433" s="102"/>
      <c r="J433" s="141"/>
    </row>
    <row r="434" spans="1:10" s="33" customFormat="1" ht="12.75" hidden="1" customHeight="1" x14ac:dyDescent="0.2">
      <c r="A434" s="40" t="s">
        <v>751</v>
      </c>
      <c r="B434" s="10" t="s">
        <v>218</v>
      </c>
      <c r="C434" s="57"/>
      <c r="D434" s="115"/>
      <c r="E434" s="35"/>
      <c r="F434" s="35"/>
      <c r="G434" s="32"/>
      <c r="H434" s="38"/>
      <c r="I434" s="102"/>
      <c r="J434" s="141"/>
    </row>
    <row r="435" spans="1:10" s="33" customFormat="1" ht="24.75" hidden="1" customHeight="1" x14ac:dyDescent="0.2">
      <c r="A435" s="40" t="s">
        <v>256</v>
      </c>
      <c r="B435" s="10" t="s">
        <v>83</v>
      </c>
      <c r="C435" s="57" t="s">
        <v>250</v>
      </c>
      <c r="D435" s="108"/>
      <c r="E435" s="35">
        <v>22963.051681254521</v>
      </c>
      <c r="F435" s="35">
        <f>D435*E435</f>
        <v>0</v>
      </c>
      <c r="G435" s="32"/>
      <c r="H435" s="38">
        <f>F435/$G$671</f>
        <v>0</v>
      </c>
      <c r="I435" s="102"/>
      <c r="J435" s="141"/>
    </row>
    <row r="436" spans="1:10" s="33" customFormat="1" ht="24.75" hidden="1" customHeight="1" x14ac:dyDescent="0.2">
      <c r="A436" s="40" t="s">
        <v>1060</v>
      </c>
      <c r="B436" s="10" t="s">
        <v>946</v>
      </c>
      <c r="C436" s="57" t="s">
        <v>250</v>
      </c>
      <c r="D436" s="108"/>
      <c r="E436" s="35">
        <v>24238.178838693311</v>
      </c>
      <c r="F436" s="35">
        <f>D436*E436</f>
        <v>0</v>
      </c>
      <c r="G436" s="32"/>
      <c r="H436" s="38">
        <f>F436/$G$671</f>
        <v>0</v>
      </c>
      <c r="I436" s="102"/>
      <c r="J436" s="141"/>
    </row>
    <row r="437" spans="1:10" s="33" customFormat="1" ht="12" hidden="1" customHeight="1" x14ac:dyDescent="0.2">
      <c r="A437" s="40" t="s">
        <v>752</v>
      </c>
      <c r="B437" s="10" t="s">
        <v>216</v>
      </c>
      <c r="C437" s="57"/>
      <c r="D437" s="115"/>
      <c r="E437" s="35"/>
      <c r="F437" s="35"/>
      <c r="G437" s="32"/>
      <c r="H437" s="38"/>
      <c r="I437" s="102"/>
      <c r="J437" s="141"/>
    </row>
    <row r="438" spans="1:10" s="33" customFormat="1" ht="12" hidden="1" customHeight="1" x14ac:dyDescent="0.2">
      <c r="A438" s="40" t="s">
        <v>224</v>
      </c>
      <c r="B438" s="10" t="s">
        <v>223</v>
      </c>
      <c r="C438" s="57" t="s">
        <v>250</v>
      </c>
      <c r="D438" s="108"/>
      <c r="E438" s="35">
        <v>5185.2134613046392</v>
      </c>
      <c r="F438" s="35">
        <f>D438*E438</f>
        <v>0</v>
      </c>
      <c r="G438" s="32"/>
      <c r="H438" s="38">
        <f>F438/$G$671</f>
        <v>0</v>
      </c>
      <c r="I438" s="102"/>
      <c r="J438" s="141"/>
    </row>
    <row r="439" spans="1:10" s="33" customFormat="1" ht="12" hidden="1" customHeight="1" x14ac:dyDescent="0.2">
      <c r="A439" s="40" t="s">
        <v>429</v>
      </c>
      <c r="B439" s="10" t="s">
        <v>220</v>
      </c>
      <c r="C439" s="57"/>
      <c r="D439" s="115"/>
      <c r="E439" s="35"/>
      <c r="F439" s="35"/>
      <c r="G439" s="32"/>
      <c r="H439" s="38"/>
      <c r="I439" s="102"/>
      <c r="J439" s="141"/>
    </row>
    <row r="440" spans="1:10" s="33" customFormat="1" ht="25.5" hidden="1" customHeight="1" x14ac:dyDescent="0.2">
      <c r="A440" s="40" t="s">
        <v>225</v>
      </c>
      <c r="B440" s="10" t="s">
        <v>88</v>
      </c>
      <c r="C440" s="57" t="s">
        <v>250</v>
      </c>
      <c r="D440" s="115"/>
      <c r="E440" s="35">
        <v>7955.0244814015741</v>
      </c>
      <c r="F440" s="35">
        <f>D440*E440</f>
        <v>0</v>
      </c>
      <c r="G440" s="32"/>
      <c r="H440" s="38">
        <f>F440/$G$671</f>
        <v>0</v>
      </c>
      <c r="I440" s="102"/>
      <c r="J440" s="141"/>
    </row>
    <row r="441" spans="1:10" s="33" customFormat="1" ht="12" customHeight="1" x14ac:dyDescent="0.2">
      <c r="A441" s="40" t="s">
        <v>221</v>
      </c>
      <c r="B441" s="10" t="s">
        <v>222</v>
      </c>
      <c r="C441" s="57"/>
      <c r="D441" s="108"/>
      <c r="E441" s="35"/>
      <c r="F441" s="35"/>
      <c r="G441" s="32"/>
      <c r="H441" s="38"/>
      <c r="I441" s="102"/>
      <c r="J441" s="141"/>
    </row>
    <row r="442" spans="1:10" s="33" customFormat="1" ht="12" hidden="1" customHeight="1" x14ac:dyDescent="0.2">
      <c r="A442" s="40" t="s">
        <v>471</v>
      </c>
      <c r="B442" s="10" t="s">
        <v>888</v>
      </c>
      <c r="C442" s="57" t="s">
        <v>250</v>
      </c>
      <c r="D442" s="108"/>
      <c r="E442" s="35">
        <v>3263.2901063593608</v>
      </c>
      <c r="F442" s="35">
        <f t="shared" ref="F442:F447" si="45">D442*E442</f>
        <v>0</v>
      </c>
      <c r="G442" s="32"/>
      <c r="H442" s="38">
        <f t="shared" ref="H442:H448" si="46">F442/$G$671</f>
        <v>0</v>
      </c>
      <c r="I442" s="102"/>
      <c r="J442" s="141"/>
    </row>
    <row r="443" spans="1:10" s="33" customFormat="1" ht="12" hidden="1" customHeight="1" x14ac:dyDescent="0.2">
      <c r="A443" s="40" t="s">
        <v>472</v>
      </c>
      <c r="B443" s="10" t="s">
        <v>773</v>
      </c>
      <c r="C443" s="57" t="s">
        <v>250</v>
      </c>
      <c r="D443" s="115"/>
      <c r="E443" s="35">
        <v>2877.1113495568948</v>
      </c>
      <c r="F443" s="35">
        <f t="shared" si="45"/>
        <v>0</v>
      </c>
      <c r="G443" s="32"/>
      <c r="H443" s="38">
        <f t="shared" si="46"/>
        <v>0</v>
      </c>
      <c r="I443" s="102"/>
      <c r="J443" s="141"/>
    </row>
    <row r="444" spans="1:10" s="33" customFormat="1" ht="12" hidden="1" customHeight="1" x14ac:dyDescent="0.2">
      <c r="A444" s="40" t="s">
        <v>334</v>
      </c>
      <c r="B444" s="10" t="s">
        <v>156</v>
      </c>
      <c r="C444" s="57" t="s">
        <v>250</v>
      </c>
      <c r="D444" s="115"/>
      <c r="E444" s="35">
        <v>3663.4578484116337</v>
      </c>
      <c r="F444" s="35">
        <f t="shared" si="45"/>
        <v>0</v>
      </c>
      <c r="G444" s="32"/>
      <c r="H444" s="38">
        <f t="shared" si="46"/>
        <v>0</v>
      </c>
      <c r="I444" s="102"/>
      <c r="J444" s="141"/>
    </row>
    <row r="445" spans="1:10" s="33" customFormat="1" ht="12" hidden="1" customHeight="1" x14ac:dyDescent="0.2">
      <c r="A445" s="40" t="s">
        <v>335</v>
      </c>
      <c r="B445" s="10" t="s">
        <v>1024</v>
      </c>
      <c r="C445" s="57" t="s">
        <v>250</v>
      </c>
      <c r="D445" s="115"/>
      <c r="E445" s="35">
        <v>1523.2238925272727</v>
      </c>
      <c r="F445" s="35">
        <f>D445*E445</f>
        <v>0</v>
      </c>
      <c r="G445" s="32"/>
      <c r="H445" s="38">
        <f t="shared" si="46"/>
        <v>0</v>
      </c>
      <c r="I445" s="102"/>
      <c r="J445" s="141"/>
    </row>
    <row r="446" spans="1:10" s="33" customFormat="1" ht="12" customHeight="1" x14ac:dyDescent="0.2">
      <c r="A446" s="40" t="s">
        <v>336</v>
      </c>
      <c r="B446" s="10" t="s">
        <v>351</v>
      </c>
      <c r="C446" s="57" t="s">
        <v>250</v>
      </c>
      <c r="D446" s="108">
        <v>11</v>
      </c>
      <c r="E446" s="35">
        <v>3919.19</v>
      </c>
      <c r="F446" s="35">
        <f t="shared" si="45"/>
        <v>43111.090000000004</v>
      </c>
      <c r="G446" s="32"/>
      <c r="H446" s="38">
        <f t="shared" si="46"/>
        <v>8.8685490409028921E-3</v>
      </c>
      <c r="I446" s="102"/>
      <c r="J446" s="141"/>
    </row>
    <row r="447" spans="1:10" s="33" customFormat="1" ht="24" hidden="1" customHeight="1" x14ac:dyDescent="0.2">
      <c r="A447" s="40" t="s">
        <v>337</v>
      </c>
      <c r="B447" s="10" t="s">
        <v>96</v>
      </c>
      <c r="C447" s="57" t="s">
        <v>250</v>
      </c>
      <c r="D447" s="108"/>
      <c r="E447" s="35">
        <v>5297.9252159750777</v>
      </c>
      <c r="F447" s="35">
        <f t="shared" si="45"/>
        <v>0</v>
      </c>
      <c r="G447" s="32"/>
      <c r="H447" s="38">
        <f t="shared" si="46"/>
        <v>0</v>
      </c>
      <c r="I447" s="102"/>
      <c r="J447" s="141"/>
    </row>
    <row r="448" spans="1:10" s="33" customFormat="1" ht="12" customHeight="1" x14ac:dyDescent="0.2">
      <c r="A448" s="40" t="s">
        <v>338</v>
      </c>
      <c r="B448" s="10" t="s">
        <v>941</v>
      </c>
      <c r="C448" s="57" t="s">
        <v>250</v>
      </c>
      <c r="D448" s="108">
        <v>3</v>
      </c>
      <c r="E448" s="35">
        <v>2773.32</v>
      </c>
      <c r="F448" s="35">
        <f>D448*E448</f>
        <v>8319.9600000000009</v>
      </c>
      <c r="G448" s="32"/>
      <c r="H448" s="38">
        <f t="shared" si="46"/>
        <v>1.711531146123896E-3</v>
      </c>
      <c r="I448" s="102"/>
      <c r="J448" s="141"/>
    </row>
    <row r="449" spans="1:14" s="33" customFormat="1" ht="12" customHeight="1" x14ac:dyDescent="0.2">
      <c r="A449" s="40" t="s">
        <v>217</v>
      </c>
      <c r="B449" s="10" t="s">
        <v>570</v>
      </c>
      <c r="C449" s="57"/>
      <c r="D449" s="115"/>
      <c r="E449" s="35"/>
      <c r="F449" s="35"/>
      <c r="G449" s="32"/>
      <c r="H449" s="38"/>
      <c r="I449" s="102"/>
      <c r="J449" s="141"/>
    </row>
    <row r="450" spans="1:14" s="33" customFormat="1" ht="24" hidden="1" customHeight="1" x14ac:dyDescent="0.2">
      <c r="A450" s="40" t="s">
        <v>1173</v>
      </c>
      <c r="B450" s="10" t="s">
        <v>899</v>
      </c>
      <c r="C450" s="57" t="s">
        <v>712</v>
      </c>
      <c r="D450" s="115"/>
      <c r="E450" s="35">
        <v>1097.7396328848909</v>
      </c>
      <c r="F450" s="35">
        <f t="shared" ref="F450:F460" si="47">D450*E450</f>
        <v>0</v>
      </c>
      <c r="G450" s="32"/>
      <c r="H450" s="38">
        <f t="shared" ref="H450:H460" si="48">F450/$G$671</f>
        <v>0</v>
      </c>
      <c r="I450" s="102"/>
      <c r="J450" s="141"/>
    </row>
    <row r="451" spans="1:14" s="33" customFormat="1" ht="12" hidden="1" customHeight="1" x14ac:dyDescent="0.2">
      <c r="A451" s="40" t="s">
        <v>339</v>
      </c>
      <c r="B451" s="10" t="s">
        <v>903</v>
      </c>
      <c r="C451" s="57" t="s">
        <v>712</v>
      </c>
      <c r="D451" s="115"/>
      <c r="E451" s="35">
        <v>598.67974842296223</v>
      </c>
      <c r="F451" s="35">
        <f>D451*E451</f>
        <v>0</v>
      </c>
      <c r="G451" s="32"/>
      <c r="H451" s="38">
        <f t="shared" si="48"/>
        <v>0</v>
      </c>
      <c r="I451" s="102"/>
      <c r="J451" s="141"/>
    </row>
    <row r="452" spans="1:14" s="33" customFormat="1" ht="12" customHeight="1" x14ac:dyDescent="0.2">
      <c r="A452" s="40" t="s">
        <v>927</v>
      </c>
      <c r="B452" s="10" t="s">
        <v>1195</v>
      </c>
      <c r="C452" s="57" t="s">
        <v>712</v>
      </c>
      <c r="D452" s="108">
        <v>70</v>
      </c>
      <c r="E452" s="35">
        <v>479.34</v>
      </c>
      <c r="F452" s="35">
        <f t="shared" si="47"/>
        <v>33553.799999999996</v>
      </c>
      <c r="G452" s="32"/>
      <c r="H452" s="38">
        <f t="shared" si="48"/>
        <v>6.9024819555396867E-3</v>
      </c>
      <c r="I452" s="102"/>
      <c r="J452" s="141"/>
    </row>
    <row r="453" spans="1:14" s="33" customFormat="1" ht="12" customHeight="1" x14ac:dyDescent="0.2">
      <c r="A453" s="40" t="s">
        <v>928</v>
      </c>
      <c r="B453" s="10" t="s">
        <v>493</v>
      </c>
      <c r="C453" s="57" t="s">
        <v>712</v>
      </c>
      <c r="D453" s="115">
        <v>20</v>
      </c>
      <c r="E453" s="35">
        <v>686.8</v>
      </c>
      <c r="F453" s="35">
        <f t="shared" si="47"/>
        <v>13736</v>
      </c>
      <c r="G453" s="32"/>
      <c r="H453" s="38">
        <f t="shared" si="48"/>
        <v>2.8256856791568511E-3</v>
      </c>
      <c r="I453" s="102"/>
      <c r="J453" s="141"/>
    </row>
    <row r="454" spans="1:14" s="33" customFormat="1" ht="12" hidden="1" customHeight="1" x14ac:dyDescent="0.2">
      <c r="A454" s="40" t="s">
        <v>929</v>
      </c>
      <c r="B454" s="10" t="s">
        <v>105</v>
      </c>
      <c r="C454" s="57" t="s">
        <v>712</v>
      </c>
      <c r="D454" s="115"/>
      <c r="E454" s="35">
        <v>1025.360778879663</v>
      </c>
      <c r="F454" s="35">
        <f t="shared" si="47"/>
        <v>0</v>
      </c>
      <c r="G454" s="32"/>
      <c r="H454" s="38">
        <f t="shared" si="48"/>
        <v>0</v>
      </c>
      <c r="I454" s="102"/>
      <c r="J454" s="141"/>
    </row>
    <row r="455" spans="1:14" s="33" customFormat="1" ht="12" hidden="1" customHeight="1" x14ac:dyDescent="0.2">
      <c r="A455" s="40" t="s">
        <v>930</v>
      </c>
      <c r="B455" s="10" t="s">
        <v>902</v>
      </c>
      <c r="C455" s="57" t="s">
        <v>712</v>
      </c>
      <c r="D455" s="108"/>
      <c r="E455" s="35">
        <v>705.38148344682588</v>
      </c>
      <c r="F455" s="35">
        <f t="shared" si="47"/>
        <v>0</v>
      </c>
      <c r="G455" s="32"/>
      <c r="H455" s="38">
        <f t="shared" si="48"/>
        <v>0</v>
      </c>
      <c r="I455" s="102"/>
      <c r="J455" s="141"/>
      <c r="K455" s="42"/>
    </row>
    <row r="456" spans="1:14" s="33" customFormat="1" ht="12" hidden="1" customHeight="1" x14ac:dyDescent="0.2">
      <c r="A456" s="40" t="s">
        <v>931</v>
      </c>
      <c r="B456" s="10" t="s">
        <v>901</v>
      </c>
      <c r="C456" s="57" t="s">
        <v>712</v>
      </c>
      <c r="D456" s="115"/>
      <c r="E456" s="35">
        <v>3521.1243840505413</v>
      </c>
      <c r="F456" s="35">
        <f t="shared" si="47"/>
        <v>0</v>
      </c>
      <c r="G456" s="32"/>
      <c r="H456" s="38">
        <f t="shared" si="48"/>
        <v>0</v>
      </c>
      <c r="I456" s="102"/>
      <c r="J456" s="141"/>
      <c r="K456" s="42"/>
    </row>
    <row r="457" spans="1:14" s="33" customFormat="1" ht="12" hidden="1" customHeight="1" x14ac:dyDescent="0.2">
      <c r="A457" s="40" t="s">
        <v>932</v>
      </c>
      <c r="B457" s="10" t="s">
        <v>900</v>
      </c>
      <c r="C457" s="57" t="s">
        <v>712</v>
      </c>
      <c r="D457" s="115"/>
      <c r="E457" s="35">
        <v>5919.8686489284601</v>
      </c>
      <c r="F457" s="35">
        <f t="shared" si="47"/>
        <v>0</v>
      </c>
      <c r="G457" s="32"/>
      <c r="H457" s="38">
        <f t="shared" si="48"/>
        <v>0</v>
      </c>
      <c r="I457" s="102"/>
      <c r="J457" s="141"/>
      <c r="K457" s="42"/>
    </row>
    <row r="458" spans="1:14" s="33" customFormat="1" ht="12" hidden="1" customHeight="1" x14ac:dyDescent="0.2">
      <c r="A458" s="40" t="s">
        <v>933</v>
      </c>
      <c r="B458" s="10" t="s">
        <v>340</v>
      </c>
      <c r="C458" s="57" t="s">
        <v>712</v>
      </c>
      <c r="D458" s="115"/>
      <c r="E458" s="35">
        <v>1533.5112309576593</v>
      </c>
      <c r="F458" s="35">
        <f t="shared" si="47"/>
        <v>0</v>
      </c>
      <c r="G458" s="32"/>
      <c r="H458" s="38">
        <f t="shared" si="48"/>
        <v>0</v>
      </c>
      <c r="I458" s="102"/>
      <c r="J458" s="141"/>
      <c r="K458" s="42"/>
    </row>
    <row r="459" spans="1:14" s="33" customFormat="1" ht="12" hidden="1" customHeight="1" x14ac:dyDescent="0.2">
      <c r="A459" s="40" t="s">
        <v>934</v>
      </c>
      <c r="B459" s="10" t="s">
        <v>942</v>
      </c>
      <c r="C459" s="57" t="s">
        <v>712</v>
      </c>
      <c r="D459" s="115"/>
      <c r="E459" s="35">
        <v>1609.6458426324593</v>
      </c>
      <c r="F459" s="35">
        <f t="shared" si="47"/>
        <v>0</v>
      </c>
      <c r="G459" s="32"/>
      <c r="H459" s="38">
        <f t="shared" si="48"/>
        <v>0</v>
      </c>
      <c r="I459" s="102"/>
      <c r="J459" s="141"/>
      <c r="K459" s="42"/>
    </row>
    <row r="460" spans="1:14" s="33" customFormat="1" ht="12" customHeight="1" x14ac:dyDescent="0.2">
      <c r="A460" s="40" t="s">
        <v>935</v>
      </c>
      <c r="B460" s="10" t="s">
        <v>922</v>
      </c>
      <c r="C460" s="57" t="s">
        <v>712</v>
      </c>
      <c r="D460" s="115">
        <v>70</v>
      </c>
      <c r="E460" s="35">
        <v>2328.1999999999998</v>
      </c>
      <c r="F460" s="35">
        <f t="shared" si="47"/>
        <v>162974</v>
      </c>
      <c r="G460" s="32"/>
      <c r="H460" s="38">
        <f t="shared" si="48"/>
        <v>3.3526011784719617E-2</v>
      </c>
      <c r="I460" s="102"/>
      <c r="J460" s="141"/>
      <c r="K460" s="42"/>
    </row>
    <row r="461" spans="1:14" ht="12" customHeight="1" x14ac:dyDescent="0.2">
      <c r="A461" s="46"/>
      <c r="B461" s="65"/>
      <c r="C461" s="69"/>
      <c r="D461" s="70"/>
      <c r="E461" s="67"/>
      <c r="F461" s="66"/>
      <c r="G461" s="66"/>
      <c r="H461" s="66"/>
      <c r="I461" s="105">
        <f>SUM(H369:H460)</f>
        <v>0.18026659892635197</v>
      </c>
    </row>
    <row r="462" spans="1:14" ht="12" customHeight="1" x14ac:dyDescent="0.2">
      <c r="A462" s="44" t="s">
        <v>391</v>
      </c>
      <c r="B462" s="27" t="s">
        <v>424</v>
      </c>
      <c r="C462" s="95"/>
      <c r="D462" s="107"/>
      <c r="E462" s="49"/>
      <c r="F462" s="28"/>
      <c r="G462" s="5">
        <f>SUBTOTAL(109,F462:F558)</f>
        <v>271807.60699999996</v>
      </c>
      <c r="H462" s="6">
        <f>G462/$G$671</f>
        <v>5.5914593956449717E-2</v>
      </c>
    </row>
    <row r="463" spans="1:14" s="33" customFormat="1" ht="12" customHeight="1" x14ac:dyDescent="0.2">
      <c r="A463" s="40" t="s">
        <v>430</v>
      </c>
      <c r="B463" s="10" t="s">
        <v>426</v>
      </c>
      <c r="C463" s="57"/>
      <c r="D463" s="115"/>
      <c r="E463" s="35"/>
      <c r="F463" s="35"/>
      <c r="G463" s="32"/>
      <c r="H463" s="38"/>
      <c r="I463" s="102"/>
      <c r="J463" s="141"/>
    </row>
    <row r="464" spans="1:14" s="33" customFormat="1" ht="24" customHeight="1" x14ac:dyDescent="0.2">
      <c r="A464" s="40" t="s">
        <v>573</v>
      </c>
      <c r="B464" s="10" t="s">
        <v>323</v>
      </c>
      <c r="C464" s="111" t="s">
        <v>712</v>
      </c>
      <c r="D464" s="108">
        <v>16.8</v>
      </c>
      <c r="E464" s="35">
        <v>1069.97</v>
      </c>
      <c r="F464" s="35">
        <f t="shared" ref="F464:F487" si="49">D464*E464</f>
        <v>17975.496000000003</v>
      </c>
      <c r="G464" s="32"/>
      <c r="H464" s="38">
        <f t="shared" ref="H464:H488" si="50">F464/$G$671</f>
        <v>3.6978087960790086E-3</v>
      </c>
      <c r="I464" s="102"/>
      <c r="J464" s="141"/>
      <c r="N464" s="33" t="s">
        <v>1001</v>
      </c>
    </row>
    <row r="465" spans="1:10" s="33" customFormat="1" ht="24" hidden="1" customHeight="1" x14ac:dyDescent="0.2">
      <c r="A465" s="40" t="s">
        <v>574</v>
      </c>
      <c r="B465" s="10" t="s">
        <v>324</v>
      </c>
      <c r="C465" s="57" t="s">
        <v>712</v>
      </c>
      <c r="D465" s="108"/>
      <c r="E465" s="35">
        <v>1118.5153957817422</v>
      </c>
      <c r="F465" s="35">
        <f t="shared" si="49"/>
        <v>0</v>
      </c>
      <c r="G465" s="32"/>
      <c r="H465" s="38">
        <f t="shared" si="50"/>
        <v>0</v>
      </c>
      <c r="I465" s="102"/>
      <c r="J465" s="141"/>
    </row>
    <row r="466" spans="1:10" s="33" customFormat="1" ht="24" hidden="1" customHeight="1" x14ac:dyDescent="0.2">
      <c r="A466" s="40" t="s">
        <v>575</v>
      </c>
      <c r="B466" s="10" t="s">
        <v>477</v>
      </c>
      <c r="C466" s="57" t="s">
        <v>712</v>
      </c>
      <c r="D466" s="108"/>
      <c r="E466" s="35">
        <v>1290.7019323421011</v>
      </c>
      <c r="F466" s="35">
        <f t="shared" si="49"/>
        <v>0</v>
      </c>
      <c r="G466" s="32"/>
      <c r="H466" s="38">
        <f t="shared" si="50"/>
        <v>0</v>
      </c>
      <c r="I466" s="102"/>
      <c r="J466" s="141"/>
    </row>
    <row r="467" spans="1:10" s="33" customFormat="1" ht="27" hidden="1" customHeight="1" x14ac:dyDescent="0.2">
      <c r="A467" s="40" t="s">
        <v>576</v>
      </c>
      <c r="B467" s="10" t="s">
        <v>478</v>
      </c>
      <c r="C467" s="57" t="s">
        <v>712</v>
      </c>
      <c r="D467" s="108"/>
      <c r="E467" s="35">
        <v>1459.4002743750875</v>
      </c>
      <c r="F467" s="35">
        <f t="shared" si="49"/>
        <v>0</v>
      </c>
      <c r="G467" s="32"/>
      <c r="H467" s="38">
        <f t="shared" si="50"/>
        <v>0</v>
      </c>
      <c r="I467" s="102"/>
      <c r="J467" s="141"/>
    </row>
    <row r="468" spans="1:10" s="33" customFormat="1" ht="24" hidden="1" customHeight="1" x14ac:dyDescent="0.2">
      <c r="A468" s="40" t="s">
        <v>577</v>
      </c>
      <c r="B468" s="10" t="s">
        <v>386</v>
      </c>
      <c r="C468" s="57" t="s">
        <v>712</v>
      </c>
      <c r="D468" s="108"/>
      <c r="E468" s="35">
        <v>1705.2895468905763</v>
      </c>
      <c r="F468" s="35">
        <f t="shared" si="49"/>
        <v>0</v>
      </c>
      <c r="G468" s="32"/>
      <c r="H468" s="38">
        <f t="shared" si="50"/>
        <v>0</v>
      </c>
      <c r="I468" s="102"/>
      <c r="J468" s="141"/>
    </row>
    <row r="469" spans="1:10" s="33" customFormat="1" ht="24" hidden="1" customHeight="1" x14ac:dyDescent="0.2">
      <c r="A469" s="40" t="s">
        <v>578</v>
      </c>
      <c r="B469" s="10" t="s">
        <v>163</v>
      </c>
      <c r="C469" s="57" t="s">
        <v>712</v>
      </c>
      <c r="D469" s="108"/>
      <c r="E469" s="35">
        <v>1974.7385587435274</v>
      </c>
      <c r="F469" s="35">
        <f t="shared" si="49"/>
        <v>0</v>
      </c>
      <c r="G469" s="32"/>
      <c r="H469" s="38">
        <f t="shared" si="50"/>
        <v>0</v>
      </c>
      <c r="I469" s="102"/>
      <c r="J469" s="141"/>
    </row>
    <row r="470" spans="1:10" s="33" customFormat="1" ht="24" hidden="1" x14ac:dyDescent="0.2">
      <c r="A470" s="40" t="s">
        <v>579</v>
      </c>
      <c r="B470" s="10" t="s">
        <v>164</v>
      </c>
      <c r="C470" s="57" t="s">
        <v>712</v>
      </c>
      <c r="D470" s="108"/>
      <c r="E470" s="35">
        <v>2427.7672520267665</v>
      </c>
      <c r="F470" s="35">
        <f t="shared" si="49"/>
        <v>0</v>
      </c>
      <c r="G470" s="32"/>
      <c r="H470" s="38">
        <f t="shared" si="50"/>
        <v>0</v>
      </c>
      <c r="I470" s="102"/>
      <c r="J470" s="141"/>
    </row>
    <row r="471" spans="1:10" s="33" customFormat="1" ht="24" hidden="1" x14ac:dyDescent="0.2">
      <c r="A471" s="40" t="s">
        <v>580</v>
      </c>
      <c r="B471" s="10" t="s">
        <v>572</v>
      </c>
      <c r="C471" s="57" t="s">
        <v>712</v>
      </c>
      <c r="D471" s="108"/>
      <c r="E471" s="35">
        <v>3643.9315587800188</v>
      </c>
      <c r="F471" s="35">
        <f t="shared" si="49"/>
        <v>0</v>
      </c>
      <c r="G471" s="32"/>
      <c r="H471" s="38">
        <f t="shared" si="50"/>
        <v>0</v>
      </c>
      <c r="I471" s="102"/>
      <c r="J471" s="141"/>
    </row>
    <row r="472" spans="1:10" s="33" customFormat="1" ht="26.25" hidden="1" customHeight="1" x14ac:dyDescent="0.2">
      <c r="A472" s="40" t="s">
        <v>581</v>
      </c>
      <c r="B472" s="10" t="s">
        <v>1176</v>
      </c>
      <c r="C472" s="57" t="s">
        <v>712</v>
      </c>
      <c r="D472" s="108"/>
      <c r="E472" s="35">
        <v>4748.6137965664993</v>
      </c>
      <c r="F472" s="35">
        <f t="shared" si="49"/>
        <v>0</v>
      </c>
      <c r="G472" s="32"/>
      <c r="H472" s="38">
        <f t="shared" si="50"/>
        <v>0</v>
      </c>
      <c r="I472" s="102"/>
      <c r="J472" s="141"/>
    </row>
    <row r="473" spans="1:10" s="33" customFormat="1" ht="26.25" hidden="1" customHeight="1" x14ac:dyDescent="0.2">
      <c r="A473" s="40" t="s">
        <v>1061</v>
      </c>
      <c r="B473" s="10" t="s">
        <v>1177</v>
      </c>
      <c r="C473" s="57" t="s">
        <v>712</v>
      </c>
      <c r="D473" s="108"/>
      <c r="E473" s="35">
        <v>5466.8222274752789</v>
      </c>
      <c r="F473" s="35">
        <f t="shared" si="49"/>
        <v>0</v>
      </c>
      <c r="G473" s="32"/>
      <c r="H473" s="38">
        <f t="shared" si="50"/>
        <v>0</v>
      </c>
      <c r="I473" s="102"/>
      <c r="J473" s="141"/>
    </row>
    <row r="474" spans="1:10" s="33" customFormat="1" ht="12" customHeight="1" x14ac:dyDescent="0.2">
      <c r="A474" s="40" t="s">
        <v>1062</v>
      </c>
      <c r="B474" s="10" t="s">
        <v>237</v>
      </c>
      <c r="C474" s="57" t="s">
        <v>250</v>
      </c>
      <c r="D474" s="115">
        <v>5</v>
      </c>
      <c r="E474" s="35">
        <v>2334.87</v>
      </c>
      <c r="F474" s="35">
        <f t="shared" si="49"/>
        <v>11674.349999999999</v>
      </c>
      <c r="G474" s="32"/>
      <c r="H474" s="38">
        <f t="shared" si="50"/>
        <v>2.4015756849493871E-3</v>
      </c>
      <c r="I474" s="102"/>
      <c r="J474" s="141"/>
    </row>
    <row r="475" spans="1:10" s="33" customFormat="1" ht="12" hidden="1" customHeight="1" x14ac:dyDescent="0.2">
      <c r="A475" s="40" t="s">
        <v>1063</v>
      </c>
      <c r="B475" s="10" t="s">
        <v>613</v>
      </c>
      <c r="C475" s="57" t="s">
        <v>250</v>
      </c>
      <c r="D475" s="115"/>
      <c r="E475" s="35">
        <v>2334.8727797648485</v>
      </c>
      <c r="F475" s="35">
        <f t="shared" si="49"/>
        <v>0</v>
      </c>
      <c r="G475" s="32"/>
      <c r="H475" s="38">
        <f t="shared" si="50"/>
        <v>0</v>
      </c>
      <c r="I475" s="102"/>
      <c r="J475" s="141"/>
    </row>
    <row r="476" spans="1:10" s="33" customFormat="1" ht="12" hidden="1" customHeight="1" x14ac:dyDescent="0.2">
      <c r="A476" s="40" t="s">
        <v>1064</v>
      </c>
      <c r="B476" s="10" t="s">
        <v>238</v>
      </c>
      <c r="C476" s="57" t="s">
        <v>250</v>
      </c>
      <c r="D476" s="115"/>
      <c r="E476" s="35">
        <v>2677.6149359151027</v>
      </c>
      <c r="F476" s="35">
        <f t="shared" si="49"/>
        <v>0</v>
      </c>
      <c r="G476" s="32"/>
      <c r="H476" s="38">
        <f t="shared" si="50"/>
        <v>0</v>
      </c>
      <c r="I476" s="102"/>
      <c r="J476" s="141"/>
    </row>
    <row r="477" spans="1:10" s="33" customFormat="1" ht="12" hidden="1" customHeight="1" x14ac:dyDescent="0.2">
      <c r="A477" s="40" t="s">
        <v>1065</v>
      </c>
      <c r="B477" s="10" t="s">
        <v>614</v>
      </c>
      <c r="C477" s="57" t="s">
        <v>250</v>
      </c>
      <c r="D477" s="115"/>
      <c r="E477" s="35">
        <v>2772.6369173296189</v>
      </c>
      <c r="F477" s="35">
        <f t="shared" si="49"/>
        <v>0</v>
      </c>
      <c r="G477" s="32"/>
      <c r="H477" s="38">
        <f t="shared" si="50"/>
        <v>0</v>
      </c>
      <c r="I477" s="102"/>
      <c r="J477" s="141"/>
    </row>
    <row r="478" spans="1:10" s="33" customFormat="1" ht="12" hidden="1" customHeight="1" x14ac:dyDescent="0.2">
      <c r="A478" s="40" t="s">
        <v>1066</v>
      </c>
      <c r="B478" s="10" t="s">
        <v>615</v>
      </c>
      <c r="C478" s="57" t="s">
        <v>250</v>
      </c>
      <c r="D478" s="115"/>
      <c r="E478" s="35">
        <v>2679.4875598914064</v>
      </c>
      <c r="F478" s="35">
        <f t="shared" si="49"/>
        <v>0</v>
      </c>
      <c r="G478" s="32"/>
      <c r="H478" s="38">
        <f t="shared" si="50"/>
        <v>0</v>
      </c>
      <c r="I478" s="102"/>
      <c r="J478" s="141"/>
    </row>
    <row r="479" spans="1:10" s="33" customFormat="1" ht="12" hidden="1" customHeight="1" x14ac:dyDescent="0.2">
      <c r="A479" s="40" t="s">
        <v>1067</v>
      </c>
      <c r="B479" s="10" t="s">
        <v>239</v>
      </c>
      <c r="C479" s="57" t="s">
        <v>250</v>
      </c>
      <c r="D479" s="115"/>
      <c r="E479" s="35">
        <v>5584.0981648109519</v>
      </c>
      <c r="F479" s="35">
        <f t="shared" si="49"/>
        <v>0</v>
      </c>
      <c r="G479" s="32"/>
      <c r="H479" s="38">
        <f t="shared" si="50"/>
        <v>0</v>
      </c>
      <c r="I479" s="102"/>
      <c r="J479" s="141"/>
    </row>
    <row r="480" spans="1:10" s="33" customFormat="1" ht="12" hidden="1" customHeight="1" x14ac:dyDescent="0.2">
      <c r="A480" s="40" t="s">
        <v>1068</v>
      </c>
      <c r="B480" s="10" t="s">
        <v>918</v>
      </c>
      <c r="C480" s="57" t="s">
        <v>250</v>
      </c>
      <c r="D480" s="115"/>
      <c r="E480" s="35">
        <v>2825.9168818274316</v>
      </c>
      <c r="F480" s="35">
        <f t="shared" si="49"/>
        <v>0</v>
      </c>
      <c r="G480" s="32"/>
      <c r="H480" s="38">
        <f t="shared" si="50"/>
        <v>0</v>
      </c>
      <c r="I480" s="102"/>
      <c r="J480" s="141"/>
    </row>
    <row r="481" spans="1:10" s="33" customFormat="1" ht="12" hidden="1" customHeight="1" x14ac:dyDescent="0.2">
      <c r="A481" s="40" t="s">
        <v>1069</v>
      </c>
      <c r="B481" s="10" t="s">
        <v>919</v>
      </c>
      <c r="C481" s="57" t="s">
        <v>250</v>
      </c>
      <c r="D481" s="115"/>
      <c r="E481" s="35">
        <v>4401.1652572010662</v>
      </c>
      <c r="F481" s="35">
        <f>D481*E481</f>
        <v>0</v>
      </c>
      <c r="G481" s="32"/>
      <c r="H481" s="38">
        <f t="shared" si="50"/>
        <v>0</v>
      </c>
      <c r="I481" s="102"/>
      <c r="J481" s="141"/>
    </row>
    <row r="482" spans="1:10" s="33" customFormat="1" ht="12" hidden="1" customHeight="1" x14ac:dyDescent="0.2">
      <c r="A482" s="40" t="s">
        <v>1070</v>
      </c>
      <c r="B482" s="10" t="s">
        <v>917</v>
      </c>
      <c r="C482" s="57" t="s">
        <v>250</v>
      </c>
      <c r="D482" s="115"/>
      <c r="E482" s="35">
        <v>24014.491487131629</v>
      </c>
      <c r="F482" s="35">
        <f>D482*E482</f>
        <v>0</v>
      </c>
      <c r="G482" s="32"/>
      <c r="H482" s="38">
        <f t="shared" si="50"/>
        <v>0</v>
      </c>
      <c r="I482" s="102"/>
      <c r="J482" s="141"/>
    </row>
    <row r="483" spans="1:10" s="33" customFormat="1" ht="12" hidden="1" customHeight="1" x14ac:dyDescent="0.2">
      <c r="A483" s="40" t="s">
        <v>582</v>
      </c>
      <c r="B483" s="10" t="s">
        <v>857</v>
      </c>
      <c r="C483" s="57" t="s">
        <v>250</v>
      </c>
      <c r="D483" s="115"/>
      <c r="E483" s="35">
        <v>37817.261559222119</v>
      </c>
      <c r="F483" s="35">
        <f>D483*E483</f>
        <v>0</v>
      </c>
      <c r="G483" s="32"/>
      <c r="H483" s="38">
        <f t="shared" si="50"/>
        <v>0</v>
      </c>
      <c r="I483" s="102"/>
      <c r="J483" s="141"/>
    </row>
    <row r="484" spans="1:10" s="33" customFormat="1" ht="12" hidden="1" customHeight="1" x14ac:dyDescent="0.2">
      <c r="A484" s="40" t="s">
        <v>583</v>
      </c>
      <c r="B484" s="10" t="s">
        <v>45</v>
      </c>
      <c r="C484" s="57" t="s">
        <v>250</v>
      </c>
      <c r="D484" s="115"/>
      <c r="E484" s="35">
        <v>42674.398777206516</v>
      </c>
      <c r="F484" s="35">
        <f t="shared" si="49"/>
        <v>0</v>
      </c>
      <c r="G484" s="32"/>
      <c r="H484" s="38">
        <f t="shared" si="50"/>
        <v>0</v>
      </c>
      <c r="I484" s="102"/>
      <c r="J484" s="141"/>
    </row>
    <row r="485" spans="1:10" s="33" customFormat="1" ht="12" hidden="1" customHeight="1" x14ac:dyDescent="0.2">
      <c r="A485" s="40" t="s">
        <v>381</v>
      </c>
      <c r="B485" s="10" t="s">
        <v>959</v>
      </c>
      <c r="C485" s="57" t="s">
        <v>250</v>
      </c>
      <c r="D485" s="115"/>
      <c r="E485" s="35">
        <v>48654.667262004245</v>
      </c>
      <c r="F485" s="35">
        <f>D485*E485</f>
        <v>0</v>
      </c>
      <c r="G485" s="32"/>
      <c r="H485" s="38">
        <f t="shared" si="50"/>
        <v>0</v>
      </c>
      <c r="I485" s="102"/>
      <c r="J485" s="141"/>
    </row>
    <row r="486" spans="1:10" s="33" customFormat="1" ht="24" hidden="1" x14ac:dyDescent="0.2">
      <c r="A486" s="40" t="s">
        <v>382</v>
      </c>
      <c r="B486" s="10" t="s">
        <v>973</v>
      </c>
      <c r="C486" s="57" t="s">
        <v>250</v>
      </c>
      <c r="D486" s="108"/>
      <c r="E486" s="35">
        <v>61914.980772836898</v>
      </c>
      <c r="F486" s="35">
        <f t="shared" si="49"/>
        <v>0</v>
      </c>
      <c r="G486" s="32"/>
      <c r="H486" s="38">
        <f t="shared" si="50"/>
        <v>0</v>
      </c>
      <c r="I486" s="102"/>
      <c r="J486" s="141"/>
    </row>
    <row r="487" spans="1:10" s="33" customFormat="1" ht="36" hidden="1" customHeight="1" x14ac:dyDescent="0.2">
      <c r="A487" s="40" t="s">
        <v>383</v>
      </c>
      <c r="B487" s="10" t="s">
        <v>106</v>
      </c>
      <c r="C487" s="57" t="s">
        <v>250</v>
      </c>
      <c r="D487" s="108"/>
      <c r="E487" s="35">
        <v>41939.872621632901</v>
      </c>
      <c r="F487" s="35">
        <f t="shared" si="49"/>
        <v>0</v>
      </c>
      <c r="G487" s="32"/>
      <c r="H487" s="38">
        <f t="shared" si="50"/>
        <v>0</v>
      </c>
      <c r="I487" s="102"/>
      <c r="J487" s="141"/>
    </row>
    <row r="488" spans="1:10" s="33" customFormat="1" ht="36" hidden="1" x14ac:dyDescent="0.2">
      <c r="A488" s="40" t="s">
        <v>1178</v>
      </c>
      <c r="B488" s="10" t="s">
        <v>988</v>
      </c>
      <c r="C488" s="57" t="s">
        <v>250</v>
      </c>
      <c r="D488" s="108"/>
      <c r="E488" s="35">
        <v>183528.6023353427</v>
      </c>
      <c r="F488" s="35">
        <f>D488*E488</f>
        <v>0</v>
      </c>
      <c r="G488" s="32"/>
      <c r="H488" s="38">
        <f t="shared" si="50"/>
        <v>0</v>
      </c>
      <c r="I488" s="102"/>
      <c r="J488" s="141"/>
    </row>
    <row r="489" spans="1:10" s="33" customFormat="1" ht="12" customHeight="1" x14ac:dyDescent="0.2">
      <c r="A489" s="40" t="s">
        <v>431</v>
      </c>
      <c r="B489" s="10" t="s">
        <v>484</v>
      </c>
      <c r="C489" s="57"/>
      <c r="D489" s="115"/>
      <c r="E489" s="35"/>
      <c r="F489" s="35"/>
      <c r="G489" s="32"/>
      <c r="H489" s="38"/>
      <c r="I489" s="102"/>
      <c r="J489" s="141"/>
    </row>
    <row r="490" spans="1:10" s="33" customFormat="1" ht="12" hidden="1" customHeight="1" x14ac:dyDescent="0.2">
      <c r="A490" s="40" t="s">
        <v>479</v>
      </c>
      <c r="B490" s="10" t="s">
        <v>1016</v>
      </c>
      <c r="C490" s="57" t="s">
        <v>712</v>
      </c>
      <c r="D490" s="115"/>
      <c r="E490" s="35">
        <v>1590.9595609625158</v>
      </c>
      <c r="F490" s="35">
        <f>D490*E490</f>
        <v>0</v>
      </c>
      <c r="G490" s="32"/>
      <c r="H490" s="38">
        <f>F490/$G$671</f>
        <v>0</v>
      </c>
      <c r="I490" s="102"/>
      <c r="J490" s="141"/>
    </row>
    <row r="491" spans="1:10" s="33" customFormat="1" ht="12" hidden="1" customHeight="1" x14ac:dyDescent="0.2">
      <c r="A491" s="40" t="s">
        <v>480</v>
      </c>
      <c r="B491" s="10" t="s">
        <v>317</v>
      </c>
      <c r="C491" s="57" t="s">
        <v>712</v>
      </c>
      <c r="D491" s="115"/>
      <c r="E491" s="35">
        <v>848.40453581267082</v>
      </c>
      <c r="F491" s="35">
        <f t="shared" ref="F491:F496" si="51">D491*E491</f>
        <v>0</v>
      </c>
      <c r="G491" s="32"/>
      <c r="H491" s="38">
        <f t="shared" ref="H491:H496" si="52">F491/$G$671</f>
        <v>0</v>
      </c>
      <c r="I491" s="102"/>
      <c r="J491" s="141"/>
    </row>
    <row r="492" spans="1:10" s="33" customFormat="1" ht="12" hidden="1" customHeight="1" x14ac:dyDescent="0.2">
      <c r="A492" s="40" t="s">
        <v>481</v>
      </c>
      <c r="B492" s="10" t="s">
        <v>318</v>
      </c>
      <c r="C492" s="57" t="s">
        <v>712</v>
      </c>
      <c r="D492" s="115"/>
      <c r="E492" s="35">
        <v>798.32293221251621</v>
      </c>
      <c r="F492" s="35">
        <f t="shared" si="51"/>
        <v>0</v>
      </c>
      <c r="G492" s="32"/>
      <c r="H492" s="38">
        <f t="shared" si="52"/>
        <v>0</v>
      </c>
      <c r="I492" s="102"/>
      <c r="J492" s="141"/>
    </row>
    <row r="493" spans="1:10" s="33" customFormat="1" ht="12" customHeight="1" x14ac:dyDescent="0.2">
      <c r="A493" s="40" t="s">
        <v>482</v>
      </c>
      <c r="B493" s="10" t="s">
        <v>319</v>
      </c>
      <c r="C493" s="57" t="s">
        <v>712</v>
      </c>
      <c r="D493" s="115">
        <v>23.9</v>
      </c>
      <c r="E493" s="35">
        <v>680.99</v>
      </c>
      <c r="F493" s="35">
        <f t="shared" si="51"/>
        <v>16275.661</v>
      </c>
      <c r="G493" s="32"/>
      <c r="H493" s="38">
        <f t="shared" si="52"/>
        <v>3.348129164714012E-3</v>
      </c>
      <c r="I493" s="102"/>
      <c r="J493" s="141"/>
    </row>
    <row r="494" spans="1:10" s="33" customFormat="1" ht="12" hidden="1" customHeight="1" x14ac:dyDescent="0.2">
      <c r="A494" s="40" t="s">
        <v>1017</v>
      </c>
      <c r="B494" s="10" t="s">
        <v>411</v>
      </c>
      <c r="C494" s="57" t="s">
        <v>712</v>
      </c>
      <c r="D494" s="115"/>
      <c r="E494" s="35">
        <v>568.77276718801443</v>
      </c>
      <c r="F494" s="35">
        <f t="shared" si="51"/>
        <v>0</v>
      </c>
      <c r="G494" s="32"/>
      <c r="H494" s="38">
        <f t="shared" si="52"/>
        <v>0</v>
      </c>
      <c r="I494" s="102"/>
      <c r="J494" s="141"/>
    </row>
    <row r="495" spans="1:10" s="33" customFormat="1" ht="12" customHeight="1" x14ac:dyDescent="0.2">
      <c r="A495" s="40" t="s">
        <v>1018</v>
      </c>
      <c r="B495" s="10" t="s">
        <v>412</v>
      </c>
      <c r="C495" s="57" t="s">
        <v>250</v>
      </c>
      <c r="D495" s="115">
        <v>5</v>
      </c>
      <c r="E495" s="35">
        <v>1370.9</v>
      </c>
      <c r="F495" s="35">
        <f t="shared" si="51"/>
        <v>6854.5</v>
      </c>
      <c r="G495" s="32"/>
      <c r="H495" s="38">
        <f t="shared" si="52"/>
        <v>1.4100657023719157E-3</v>
      </c>
      <c r="I495" s="102"/>
      <c r="J495" s="141"/>
    </row>
    <row r="496" spans="1:10" s="33" customFormat="1" ht="12.75" hidden="1" customHeight="1" x14ac:dyDescent="0.2">
      <c r="A496" s="40" t="s">
        <v>1019</v>
      </c>
      <c r="B496" s="10" t="s">
        <v>483</v>
      </c>
      <c r="C496" s="57" t="s">
        <v>250</v>
      </c>
      <c r="D496" s="115"/>
      <c r="E496" s="35">
        <v>1696.9992167841208</v>
      </c>
      <c r="F496" s="35">
        <f t="shared" si="51"/>
        <v>0</v>
      </c>
      <c r="G496" s="32"/>
      <c r="H496" s="38">
        <f t="shared" si="52"/>
        <v>0</v>
      </c>
      <c r="I496" s="102"/>
      <c r="J496" s="141"/>
    </row>
    <row r="497" spans="1:11" s="33" customFormat="1" ht="12" hidden="1" customHeight="1" x14ac:dyDescent="0.2">
      <c r="A497" s="40" t="s">
        <v>432</v>
      </c>
      <c r="B497" s="10" t="s">
        <v>427</v>
      </c>
      <c r="C497" s="57"/>
      <c r="D497" s="115"/>
      <c r="E497" s="35"/>
      <c r="F497" s="35"/>
      <c r="G497" s="32"/>
      <c r="H497" s="38"/>
      <c r="I497" s="102"/>
      <c r="J497" s="141"/>
      <c r="K497" s="145"/>
    </row>
    <row r="498" spans="1:11" s="33" customFormat="1" ht="12" hidden="1" customHeight="1" x14ac:dyDescent="0.2">
      <c r="A498" s="40" t="s">
        <v>726</v>
      </c>
      <c r="B498" s="10" t="s">
        <v>616</v>
      </c>
      <c r="C498" s="57" t="s">
        <v>712</v>
      </c>
      <c r="D498" s="115"/>
      <c r="E498" s="35">
        <v>1404.8757767149518</v>
      </c>
      <c r="F498" s="35">
        <f>D498*E498</f>
        <v>0</v>
      </c>
      <c r="G498" s="32"/>
      <c r="H498" s="38">
        <f t="shared" ref="H498:H513" si="53">F498/$G$671</f>
        <v>0</v>
      </c>
      <c r="I498" s="102"/>
      <c r="J498" s="141"/>
      <c r="K498" s="145"/>
    </row>
    <row r="499" spans="1:11" s="33" customFormat="1" ht="24" hidden="1" x14ac:dyDescent="0.2">
      <c r="A499" s="40" t="s">
        <v>727</v>
      </c>
      <c r="B499" s="10" t="s">
        <v>476</v>
      </c>
      <c r="C499" s="57" t="s">
        <v>712</v>
      </c>
      <c r="D499" s="108"/>
      <c r="E499" s="35">
        <v>1600.8123759624984</v>
      </c>
      <c r="F499" s="35">
        <f t="shared" ref="F499:F507" si="54">D499*E499</f>
        <v>0</v>
      </c>
      <c r="G499" s="32"/>
      <c r="H499" s="38">
        <f t="shared" si="53"/>
        <v>0</v>
      </c>
      <c r="I499" s="102"/>
      <c r="J499" s="141"/>
      <c r="K499" s="145"/>
    </row>
    <row r="500" spans="1:11" s="33" customFormat="1" ht="12" hidden="1" customHeight="1" x14ac:dyDescent="0.2">
      <c r="A500" s="40" t="s">
        <v>475</v>
      </c>
      <c r="B500" s="10" t="s">
        <v>352</v>
      </c>
      <c r="C500" s="57" t="s">
        <v>712</v>
      </c>
      <c r="D500" s="115"/>
      <c r="E500" s="35">
        <v>1512.8931473523614</v>
      </c>
      <c r="F500" s="35">
        <f t="shared" si="54"/>
        <v>0</v>
      </c>
      <c r="G500" s="32"/>
      <c r="H500" s="38">
        <f t="shared" si="53"/>
        <v>0</v>
      </c>
      <c r="I500" s="102"/>
      <c r="J500" s="141"/>
      <c r="K500" s="145"/>
    </row>
    <row r="501" spans="1:11" s="33" customFormat="1" ht="12.75" hidden="1" customHeight="1" x14ac:dyDescent="0.2">
      <c r="A501" s="40" t="s">
        <v>1071</v>
      </c>
      <c r="B501" s="10" t="s">
        <v>1003</v>
      </c>
      <c r="C501" s="57" t="s">
        <v>712</v>
      </c>
      <c r="D501" s="115"/>
      <c r="E501" s="35">
        <v>4992.8325623123792</v>
      </c>
      <c r="F501" s="35">
        <f>D501*E501</f>
        <v>0</v>
      </c>
      <c r="G501" s="32"/>
      <c r="H501" s="38">
        <f t="shared" si="53"/>
        <v>0</v>
      </c>
      <c r="I501" s="102"/>
      <c r="J501" s="141"/>
      <c r="K501" s="145"/>
    </row>
    <row r="502" spans="1:11" s="33" customFormat="1" ht="12" hidden="1" customHeight="1" x14ac:dyDescent="0.2">
      <c r="A502" s="40" t="s">
        <v>1072</v>
      </c>
      <c r="B502" s="10" t="s">
        <v>555</v>
      </c>
      <c r="C502" s="57" t="s">
        <v>250</v>
      </c>
      <c r="D502" s="108"/>
      <c r="E502" s="35">
        <v>5449.8859511993705</v>
      </c>
      <c r="F502" s="35">
        <f t="shared" si="54"/>
        <v>0</v>
      </c>
      <c r="G502" s="32"/>
      <c r="H502" s="38">
        <f t="shared" si="53"/>
        <v>0</v>
      </c>
      <c r="I502" s="102"/>
      <c r="J502" s="141"/>
      <c r="K502" s="145"/>
    </row>
    <row r="503" spans="1:11" s="33" customFormat="1" ht="24" hidden="1" x14ac:dyDescent="0.2">
      <c r="A503" s="40" t="s">
        <v>1073</v>
      </c>
      <c r="B503" s="10" t="s">
        <v>1004</v>
      </c>
      <c r="C503" s="57" t="s">
        <v>250</v>
      </c>
      <c r="D503" s="108"/>
      <c r="E503" s="35">
        <v>2121.0292434614653</v>
      </c>
      <c r="F503" s="35">
        <f>D503*E503</f>
        <v>0</v>
      </c>
      <c r="G503" s="32"/>
      <c r="H503" s="38">
        <f t="shared" si="53"/>
        <v>0</v>
      </c>
      <c r="I503" s="102"/>
      <c r="J503" s="141"/>
      <c r="K503" s="145"/>
    </row>
    <row r="504" spans="1:11" s="33" customFormat="1" ht="12" hidden="1" customHeight="1" x14ac:dyDescent="0.2">
      <c r="A504" s="40" t="s">
        <v>1074</v>
      </c>
      <c r="B504" s="10" t="s">
        <v>554</v>
      </c>
      <c r="C504" s="57" t="s">
        <v>250</v>
      </c>
      <c r="D504" s="115"/>
      <c r="E504" s="35">
        <v>4852.1954927001771</v>
      </c>
      <c r="F504" s="35">
        <f t="shared" si="54"/>
        <v>0</v>
      </c>
      <c r="G504" s="32"/>
      <c r="H504" s="38">
        <f t="shared" si="53"/>
        <v>0</v>
      </c>
      <c r="I504" s="102"/>
      <c r="J504" s="141"/>
      <c r="K504" s="145"/>
    </row>
    <row r="505" spans="1:11" s="33" customFormat="1" ht="24" hidden="1" x14ac:dyDescent="0.2">
      <c r="A505" s="40" t="s">
        <v>1075</v>
      </c>
      <c r="B505" s="10" t="s">
        <v>46</v>
      </c>
      <c r="C505" s="57" t="s">
        <v>250</v>
      </c>
      <c r="D505" s="108"/>
      <c r="E505" s="35">
        <v>33774.717688917081</v>
      </c>
      <c r="F505" s="35">
        <f t="shared" si="54"/>
        <v>0</v>
      </c>
      <c r="G505" s="32"/>
      <c r="H505" s="38">
        <f t="shared" si="53"/>
        <v>0</v>
      </c>
      <c r="I505" s="102"/>
      <c r="J505" s="141"/>
      <c r="K505" s="145"/>
    </row>
    <row r="506" spans="1:11" s="33" customFormat="1" ht="12" hidden="1" customHeight="1" x14ac:dyDescent="0.2">
      <c r="A506" s="40" t="s">
        <v>1076</v>
      </c>
      <c r="B506" s="10" t="s">
        <v>74</v>
      </c>
      <c r="C506" s="57" t="s">
        <v>250</v>
      </c>
      <c r="D506" s="108"/>
      <c r="E506" s="35">
        <v>11023.027553779324</v>
      </c>
      <c r="F506" s="35">
        <f t="shared" si="54"/>
        <v>0</v>
      </c>
      <c r="G506" s="32"/>
      <c r="H506" s="38">
        <f t="shared" si="53"/>
        <v>0</v>
      </c>
      <c r="I506" s="102"/>
      <c r="J506" s="141"/>
    </row>
    <row r="507" spans="1:11" s="33" customFormat="1" ht="12" hidden="1" customHeight="1" x14ac:dyDescent="0.2">
      <c r="A507" s="40" t="s">
        <v>728</v>
      </c>
      <c r="B507" s="10" t="s">
        <v>82</v>
      </c>
      <c r="C507" s="57" t="s">
        <v>250</v>
      </c>
      <c r="D507" s="108"/>
      <c r="E507" s="35">
        <v>4664.1744706242944</v>
      </c>
      <c r="F507" s="35">
        <f t="shared" si="54"/>
        <v>0</v>
      </c>
      <c r="G507" s="32"/>
      <c r="H507" s="38">
        <f t="shared" si="53"/>
        <v>0</v>
      </c>
      <c r="I507" s="102"/>
      <c r="J507" s="141"/>
    </row>
    <row r="508" spans="1:11" s="33" customFormat="1" ht="12" hidden="1" customHeight="1" x14ac:dyDescent="0.2">
      <c r="A508" s="40" t="s">
        <v>1077</v>
      </c>
      <c r="B508" s="10" t="s">
        <v>980</v>
      </c>
      <c r="C508" s="57" t="s">
        <v>250</v>
      </c>
      <c r="D508" s="108"/>
      <c r="E508" s="35">
        <v>2597.7333237611138</v>
      </c>
      <c r="F508" s="35">
        <f>D508*E508</f>
        <v>0</v>
      </c>
      <c r="G508" s="32"/>
      <c r="H508" s="38">
        <f t="shared" si="53"/>
        <v>0</v>
      </c>
      <c r="I508" s="102"/>
      <c r="J508" s="141"/>
    </row>
    <row r="509" spans="1:11" s="33" customFormat="1" ht="23.25" hidden="1" customHeight="1" x14ac:dyDescent="0.2">
      <c r="A509" s="40" t="s">
        <v>1078</v>
      </c>
      <c r="B509" s="10" t="s">
        <v>285</v>
      </c>
      <c r="C509" s="57" t="s">
        <v>712</v>
      </c>
      <c r="D509" s="108"/>
      <c r="E509" s="35">
        <v>866.54943521412883</v>
      </c>
      <c r="F509" s="35">
        <f>D509*E509</f>
        <v>0</v>
      </c>
      <c r="G509" s="32"/>
      <c r="H509" s="38">
        <f t="shared" si="53"/>
        <v>0</v>
      </c>
      <c r="I509" s="102"/>
      <c r="J509" s="141"/>
    </row>
    <row r="510" spans="1:11" s="33" customFormat="1" ht="23.25" hidden="1" customHeight="1" x14ac:dyDescent="0.2">
      <c r="A510" s="40" t="s">
        <v>1079</v>
      </c>
      <c r="B510" s="10" t="s">
        <v>284</v>
      </c>
      <c r="C510" s="57" t="s">
        <v>712</v>
      </c>
      <c r="D510" s="108"/>
      <c r="E510" s="35">
        <v>1172.2519722235531</v>
      </c>
      <c r="F510" s="35">
        <f>D510*E510</f>
        <v>0</v>
      </c>
      <c r="G510" s="32"/>
      <c r="H510" s="38">
        <f t="shared" si="53"/>
        <v>0</v>
      </c>
      <c r="I510" s="102"/>
      <c r="J510" s="141"/>
    </row>
    <row r="511" spans="1:11" s="33" customFormat="1" ht="24" hidden="1" customHeight="1" x14ac:dyDescent="0.2">
      <c r="A511" s="40" t="s">
        <v>1080</v>
      </c>
      <c r="B511" s="10" t="s">
        <v>234</v>
      </c>
      <c r="C511" s="57" t="s">
        <v>712</v>
      </c>
      <c r="D511" s="108"/>
      <c r="E511" s="35">
        <v>1130.2538694830707</v>
      </c>
      <c r="F511" s="35">
        <f t="shared" ref="F511:F512" si="55">D511*E511</f>
        <v>0</v>
      </c>
      <c r="G511" s="32"/>
      <c r="H511" s="38">
        <f t="shared" si="53"/>
        <v>0</v>
      </c>
      <c r="I511" s="102"/>
      <c r="J511" s="141"/>
    </row>
    <row r="512" spans="1:11" s="33" customFormat="1" ht="24" hidden="1" x14ac:dyDescent="0.2">
      <c r="A512" s="40" t="s">
        <v>1081</v>
      </c>
      <c r="B512" s="10" t="s">
        <v>374</v>
      </c>
      <c r="C512" s="57" t="s">
        <v>712</v>
      </c>
      <c r="D512" s="108"/>
      <c r="E512" s="35">
        <v>1631.4399456935419</v>
      </c>
      <c r="F512" s="35">
        <f t="shared" si="55"/>
        <v>0</v>
      </c>
      <c r="G512" s="32"/>
      <c r="H512" s="38">
        <f t="shared" si="53"/>
        <v>0</v>
      </c>
      <c r="I512" s="102"/>
      <c r="J512" s="141"/>
    </row>
    <row r="513" spans="1:11" s="33" customFormat="1" ht="12" hidden="1" customHeight="1" x14ac:dyDescent="0.2">
      <c r="A513" s="40" t="s">
        <v>1082</v>
      </c>
      <c r="B513" s="10" t="s">
        <v>802</v>
      </c>
      <c r="C513" s="57" t="s">
        <v>712</v>
      </c>
      <c r="D513" s="108"/>
      <c r="E513" s="35">
        <v>947.4976379150379</v>
      </c>
      <c r="F513" s="35">
        <f>D513*E513</f>
        <v>0</v>
      </c>
      <c r="G513" s="32"/>
      <c r="H513" s="38">
        <f t="shared" si="53"/>
        <v>0</v>
      </c>
      <c r="I513" s="102"/>
      <c r="J513" s="141"/>
    </row>
    <row r="514" spans="1:11" s="33" customFormat="1" ht="12" customHeight="1" x14ac:dyDescent="0.2">
      <c r="A514" s="40" t="s">
        <v>753</v>
      </c>
      <c r="B514" s="10" t="s">
        <v>428</v>
      </c>
      <c r="C514" s="57"/>
      <c r="D514" s="108"/>
      <c r="E514" s="35"/>
      <c r="F514" s="35"/>
      <c r="G514" s="32"/>
      <c r="H514" s="38"/>
      <c r="I514" s="102"/>
      <c r="J514" s="141"/>
    </row>
    <row r="515" spans="1:11" s="33" customFormat="1" ht="24" hidden="1" customHeight="1" x14ac:dyDescent="0.2">
      <c r="A515" s="40" t="s">
        <v>485</v>
      </c>
      <c r="B515" s="10" t="s">
        <v>812</v>
      </c>
      <c r="C515" s="57" t="s">
        <v>250</v>
      </c>
      <c r="D515" s="108"/>
      <c r="E515" s="35">
        <v>14158.493245913614</v>
      </c>
      <c r="F515" s="35">
        <f t="shared" ref="F515:F540" si="56">D515*E515</f>
        <v>0</v>
      </c>
      <c r="G515" s="32"/>
      <c r="H515" s="38">
        <f t="shared" ref="H515:H542" si="57">F515/$G$671</f>
        <v>0</v>
      </c>
      <c r="I515" s="102"/>
      <c r="J515" s="141"/>
    </row>
    <row r="516" spans="1:11" s="33" customFormat="1" ht="24" customHeight="1" x14ac:dyDescent="0.2">
      <c r="A516" s="40" t="s">
        <v>486</v>
      </c>
      <c r="B516" s="10" t="s">
        <v>1188</v>
      </c>
      <c r="C516" s="57" t="s">
        <v>250</v>
      </c>
      <c r="D516" s="108">
        <v>10</v>
      </c>
      <c r="E516" s="35">
        <v>9073.7999999999993</v>
      </c>
      <c r="F516" s="35">
        <f t="shared" si="56"/>
        <v>90738</v>
      </c>
      <c r="G516" s="32"/>
      <c r="H516" s="38">
        <f t="shared" si="57"/>
        <v>1.8666064877353984E-2</v>
      </c>
      <c r="I516" s="102"/>
      <c r="J516" s="141"/>
    </row>
    <row r="517" spans="1:11" s="33" customFormat="1" ht="24" hidden="1" customHeight="1" x14ac:dyDescent="0.2">
      <c r="A517" s="40" t="s">
        <v>487</v>
      </c>
      <c r="B517" s="10" t="s">
        <v>380</v>
      </c>
      <c r="C517" s="57" t="s">
        <v>250</v>
      </c>
      <c r="D517" s="108"/>
      <c r="E517" s="35">
        <v>1974.1104849843164</v>
      </c>
      <c r="F517" s="35">
        <f t="shared" si="56"/>
        <v>0</v>
      </c>
      <c r="G517" s="32"/>
      <c r="H517" s="38">
        <f t="shared" si="57"/>
        <v>0</v>
      </c>
      <c r="I517" s="102"/>
      <c r="J517" s="141"/>
    </row>
    <row r="518" spans="1:11" s="33" customFormat="1" ht="24" hidden="1" x14ac:dyDescent="0.2">
      <c r="A518" s="40" t="s">
        <v>207</v>
      </c>
      <c r="B518" s="10" t="s">
        <v>418</v>
      </c>
      <c r="C518" s="57" t="s">
        <v>250</v>
      </c>
      <c r="D518" s="108"/>
      <c r="E518" s="35">
        <v>21209.582282559906</v>
      </c>
      <c r="F518" s="35">
        <f t="shared" si="56"/>
        <v>0</v>
      </c>
      <c r="G518" s="32"/>
      <c r="H518" s="38">
        <f t="shared" si="57"/>
        <v>0</v>
      </c>
      <c r="I518" s="102"/>
      <c r="J518" s="141"/>
    </row>
    <row r="519" spans="1:11" s="33" customFormat="1" ht="12" customHeight="1" x14ac:dyDescent="0.2">
      <c r="A519" s="40" t="s">
        <v>488</v>
      </c>
      <c r="B519" s="10" t="s">
        <v>1187</v>
      </c>
      <c r="C519" s="57" t="s">
        <v>250</v>
      </c>
      <c r="D519" s="108">
        <v>10</v>
      </c>
      <c r="E519" s="35">
        <v>12828.96</v>
      </c>
      <c r="F519" s="35">
        <f t="shared" si="56"/>
        <v>128289.59999999999</v>
      </c>
      <c r="G519" s="32"/>
      <c r="H519" s="38">
        <f t="shared" si="57"/>
        <v>2.6390949730981415E-2</v>
      </c>
      <c r="I519" s="102"/>
      <c r="J519" s="141"/>
      <c r="K519" s="154"/>
    </row>
    <row r="520" spans="1:11" s="33" customFormat="1" ht="24" hidden="1" x14ac:dyDescent="0.2">
      <c r="A520" s="40" t="s">
        <v>489</v>
      </c>
      <c r="B520" s="10" t="s">
        <v>419</v>
      </c>
      <c r="C520" s="57" t="s">
        <v>250</v>
      </c>
      <c r="D520" s="108"/>
      <c r="E520" s="35">
        <v>12828.95634328945</v>
      </c>
      <c r="F520" s="35">
        <f t="shared" si="56"/>
        <v>0</v>
      </c>
      <c r="G520" s="32"/>
      <c r="H520" s="38">
        <f t="shared" si="57"/>
        <v>0</v>
      </c>
      <c r="I520" s="102"/>
      <c r="J520" s="141"/>
    </row>
    <row r="521" spans="1:11" s="33" customFormat="1" ht="12" hidden="1" customHeight="1" x14ac:dyDescent="0.2">
      <c r="A521" s="40" t="s">
        <v>1083</v>
      </c>
      <c r="B521" s="10" t="s">
        <v>80</v>
      </c>
      <c r="C521" s="57" t="s">
        <v>250</v>
      </c>
      <c r="D521" s="108"/>
      <c r="E521" s="35">
        <v>2561.3451686556996</v>
      </c>
      <c r="F521" s="35">
        <f t="shared" si="56"/>
        <v>0</v>
      </c>
      <c r="G521" s="32"/>
      <c r="H521" s="38">
        <f t="shared" si="57"/>
        <v>0</v>
      </c>
      <c r="I521" s="102"/>
      <c r="J521" s="141"/>
    </row>
    <row r="522" spans="1:11" s="33" customFormat="1" ht="12" hidden="1" customHeight="1" x14ac:dyDescent="0.2">
      <c r="A522" s="40" t="s">
        <v>1084</v>
      </c>
      <c r="B522" s="10" t="s">
        <v>507</v>
      </c>
      <c r="C522" s="57" t="s">
        <v>250</v>
      </c>
      <c r="D522" s="108"/>
      <c r="E522" s="35">
        <v>13461.578670676723</v>
      </c>
      <c r="F522" s="35">
        <f t="shared" si="56"/>
        <v>0</v>
      </c>
      <c r="G522" s="32"/>
      <c r="H522" s="38">
        <f t="shared" si="57"/>
        <v>0</v>
      </c>
      <c r="I522" s="102"/>
      <c r="J522" s="141"/>
    </row>
    <row r="523" spans="1:11" s="33" customFormat="1" ht="24" hidden="1" x14ac:dyDescent="0.2">
      <c r="A523" s="40" t="s">
        <v>1085</v>
      </c>
      <c r="B523" s="10" t="s">
        <v>508</v>
      </c>
      <c r="C523" s="57" t="s">
        <v>250</v>
      </c>
      <c r="D523" s="108"/>
      <c r="E523" s="35">
        <v>18685.222011270685</v>
      </c>
      <c r="F523" s="35">
        <f t="shared" si="56"/>
        <v>0</v>
      </c>
      <c r="G523" s="32"/>
      <c r="H523" s="38">
        <f t="shared" si="57"/>
        <v>0</v>
      </c>
      <c r="I523" s="102"/>
      <c r="J523" s="141"/>
    </row>
    <row r="524" spans="1:11" s="33" customFormat="1" ht="24" hidden="1" x14ac:dyDescent="0.2">
      <c r="A524" s="40" t="s">
        <v>1086</v>
      </c>
      <c r="B524" s="10" t="s">
        <v>268</v>
      </c>
      <c r="C524" s="57" t="s">
        <v>250</v>
      </c>
      <c r="D524" s="108"/>
      <c r="E524" s="35">
        <v>25568.277742019</v>
      </c>
      <c r="F524" s="35">
        <f t="shared" si="56"/>
        <v>0</v>
      </c>
      <c r="G524" s="32"/>
      <c r="H524" s="38">
        <f t="shared" si="57"/>
        <v>0</v>
      </c>
      <c r="I524" s="102"/>
      <c r="J524" s="141"/>
    </row>
    <row r="525" spans="1:11" s="33" customFormat="1" ht="24" hidden="1" x14ac:dyDescent="0.2">
      <c r="A525" s="40" t="s">
        <v>490</v>
      </c>
      <c r="B525" s="10" t="s">
        <v>47</v>
      </c>
      <c r="C525" s="57" t="s">
        <v>250</v>
      </c>
      <c r="D525" s="108"/>
      <c r="E525" s="35">
        <v>8927.3184076780908</v>
      </c>
      <c r="F525" s="35">
        <f>D525*E525</f>
        <v>0</v>
      </c>
      <c r="G525" s="32"/>
      <c r="H525" s="38">
        <f t="shared" si="57"/>
        <v>0</v>
      </c>
      <c r="I525" s="102"/>
      <c r="J525" s="141"/>
    </row>
    <row r="526" spans="1:11" s="33" customFormat="1" ht="12" hidden="1" customHeight="1" x14ac:dyDescent="0.2">
      <c r="A526" s="40" t="s">
        <v>491</v>
      </c>
      <c r="B526" s="10" t="s">
        <v>860</v>
      </c>
      <c r="C526" s="57" t="s">
        <v>250</v>
      </c>
      <c r="D526" s="108"/>
      <c r="E526" s="35">
        <v>20365.669978407026</v>
      </c>
      <c r="F526" s="35">
        <f t="shared" si="56"/>
        <v>0</v>
      </c>
      <c r="G526" s="32"/>
      <c r="H526" s="38">
        <f t="shared" si="57"/>
        <v>0</v>
      </c>
      <c r="I526" s="102"/>
      <c r="J526" s="141"/>
    </row>
    <row r="527" spans="1:11" s="33" customFormat="1" ht="24" hidden="1" x14ac:dyDescent="0.2">
      <c r="A527" s="40" t="s">
        <v>492</v>
      </c>
      <c r="B527" s="10" t="s">
        <v>48</v>
      </c>
      <c r="C527" s="57" t="s">
        <v>250</v>
      </c>
      <c r="D527" s="108"/>
      <c r="E527" s="35">
        <v>32376.260678715502</v>
      </c>
      <c r="F527" s="35">
        <f t="shared" si="56"/>
        <v>0</v>
      </c>
      <c r="G527" s="32"/>
      <c r="H527" s="38">
        <f t="shared" si="57"/>
        <v>0</v>
      </c>
      <c r="I527" s="102"/>
      <c r="J527" s="141"/>
    </row>
    <row r="528" spans="1:11" s="33" customFormat="1" ht="24" hidden="1" customHeight="1" x14ac:dyDescent="0.2">
      <c r="A528" s="40" t="s">
        <v>1087</v>
      </c>
      <c r="B528" s="10" t="s">
        <v>401</v>
      </c>
      <c r="C528" s="57" t="s">
        <v>250</v>
      </c>
      <c r="D528" s="108"/>
      <c r="E528" s="35">
        <v>17214.808824715663</v>
      </c>
      <c r="F528" s="35">
        <f t="shared" si="56"/>
        <v>0</v>
      </c>
      <c r="G528" s="32"/>
      <c r="H528" s="38">
        <f t="shared" si="57"/>
        <v>0</v>
      </c>
      <c r="I528" s="102"/>
      <c r="J528" s="141"/>
    </row>
    <row r="529" spans="1:10" s="33" customFormat="1" ht="24" hidden="1" x14ac:dyDescent="0.2">
      <c r="A529" s="40" t="s">
        <v>1088</v>
      </c>
      <c r="B529" s="10" t="s">
        <v>403</v>
      </c>
      <c r="C529" s="57" t="s">
        <v>250</v>
      </c>
      <c r="D529" s="108"/>
      <c r="E529" s="35">
        <v>32032.375122524409</v>
      </c>
      <c r="F529" s="35">
        <f t="shared" si="56"/>
        <v>0</v>
      </c>
      <c r="G529" s="32"/>
      <c r="H529" s="38">
        <f t="shared" si="57"/>
        <v>0</v>
      </c>
      <c r="I529" s="102"/>
      <c r="J529" s="141"/>
    </row>
    <row r="530" spans="1:10" s="33" customFormat="1" ht="24" hidden="1" x14ac:dyDescent="0.2">
      <c r="A530" s="40" t="s">
        <v>1089</v>
      </c>
      <c r="B530" s="10" t="s">
        <v>786</v>
      </c>
      <c r="C530" s="57" t="s">
        <v>250</v>
      </c>
      <c r="D530" s="108"/>
      <c r="E530" s="35">
        <v>17668.084492754755</v>
      </c>
      <c r="F530" s="35">
        <f t="shared" si="56"/>
        <v>0</v>
      </c>
      <c r="G530" s="32"/>
      <c r="H530" s="38">
        <f t="shared" si="57"/>
        <v>0</v>
      </c>
      <c r="I530" s="102"/>
      <c r="J530" s="141"/>
    </row>
    <row r="531" spans="1:10" s="33" customFormat="1" ht="12" hidden="1" customHeight="1" x14ac:dyDescent="0.2">
      <c r="A531" s="40" t="s">
        <v>1090</v>
      </c>
      <c r="B531" s="10" t="s">
        <v>799</v>
      </c>
      <c r="C531" s="57" t="s">
        <v>250</v>
      </c>
      <c r="D531" s="108"/>
      <c r="E531" s="35">
        <v>7155.8260155106</v>
      </c>
      <c r="F531" s="35">
        <f t="shared" si="56"/>
        <v>0</v>
      </c>
      <c r="G531" s="32"/>
      <c r="H531" s="38">
        <f t="shared" si="57"/>
        <v>0</v>
      </c>
      <c r="I531" s="102"/>
      <c r="J531" s="141"/>
    </row>
    <row r="532" spans="1:10" s="33" customFormat="1" ht="24" hidden="1" x14ac:dyDescent="0.2">
      <c r="A532" s="40" t="s">
        <v>1091</v>
      </c>
      <c r="B532" s="10" t="s">
        <v>800</v>
      </c>
      <c r="C532" s="57" t="s">
        <v>250</v>
      </c>
      <c r="D532" s="108"/>
      <c r="E532" s="35">
        <v>12187.79096463657</v>
      </c>
      <c r="F532" s="35">
        <f t="shared" si="56"/>
        <v>0</v>
      </c>
      <c r="G532" s="32"/>
      <c r="H532" s="38">
        <f t="shared" si="57"/>
        <v>0</v>
      </c>
      <c r="I532" s="102"/>
      <c r="J532" s="141"/>
    </row>
    <row r="533" spans="1:10" s="33" customFormat="1" ht="24" hidden="1" x14ac:dyDescent="0.2">
      <c r="A533" s="40" t="s">
        <v>1092</v>
      </c>
      <c r="B533" s="10" t="s">
        <v>511</v>
      </c>
      <c r="C533" s="57" t="s">
        <v>250</v>
      </c>
      <c r="D533" s="108"/>
      <c r="E533" s="35">
        <v>25127.496936725205</v>
      </c>
      <c r="F533" s="35">
        <f t="shared" si="56"/>
        <v>0</v>
      </c>
      <c r="G533" s="32"/>
      <c r="H533" s="38">
        <f t="shared" si="57"/>
        <v>0</v>
      </c>
      <c r="I533" s="102"/>
      <c r="J533" s="141"/>
    </row>
    <row r="534" spans="1:10" s="33" customFormat="1" ht="12" hidden="1" customHeight="1" x14ac:dyDescent="0.2">
      <c r="A534" s="40" t="s">
        <v>1093</v>
      </c>
      <c r="B534" s="10" t="s">
        <v>563</v>
      </c>
      <c r="C534" s="57" t="s">
        <v>250</v>
      </c>
      <c r="D534" s="108"/>
      <c r="E534" s="35">
        <v>11350.756829480142</v>
      </c>
      <c r="F534" s="35">
        <f t="shared" si="56"/>
        <v>0</v>
      </c>
      <c r="G534" s="32"/>
      <c r="H534" s="38">
        <f t="shared" si="57"/>
        <v>0</v>
      </c>
      <c r="I534" s="102"/>
      <c r="J534" s="141"/>
    </row>
    <row r="535" spans="1:10" s="33" customFormat="1" ht="12" hidden="1" customHeight="1" x14ac:dyDescent="0.2">
      <c r="A535" s="40" t="s">
        <v>208</v>
      </c>
      <c r="B535" s="10" t="s">
        <v>79</v>
      </c>
      <c r="C535" s="57" t="s">
        <v>250</v>
      </c>
      <c r="D535" s="108"/>
      <c r="E535" s="35">
        <v>10717.153217357416</v>
      </c>
      <c r="F535" s="35">
        <f t="shared" si="56"/>
        <v>0</v>
      </c>
      <c r="G535" s="32"/>
      <c r="H535" s="38">
        <f t="shared" si="57"/>
        <v>0</v>
      </c>
      <c r="I535" s="102"/>
      <c r="J535" s="141"/>
    </row>
    <row r="536" spans="1:10" s="33" customFormat="1" ht="12" hidden="1" customHeight="1" x14ac:dyDescent="0.2">
      <c r="A536" s="40" t="s">
        <v>209</v>
      </c>
      <c r="B536" s="10" t="s">
        <v>353</v>
      </c>
      <c r="C536" s="57" t="s">
        <v>250</v>
      </c>
      <c r="D536" s="108"/>
      <c r="E536" s="35">
        <v>6450.2130726460528</v>
      </c>
      <c r="F536" s="35">
        <f t="shared" si="56"/>
        <v>0</v>
      </c>
      <c r="G536" s="32"/>
      <c r="H536" s="38">
        <f t="shared" si="57"/>
        <v>0</v>
      </c>
      <c r="I536" s="102"/>
      <c r="J536" s="141"/>
    </row>
    <row r="537" spans="1:10" s="33" customFormat="1" ht="24" hidden="1" x14ac:dyDescent="0.2">
      <c r="A537" s="40" t="s">
        <v>210</v>
      </c>
      <c r="B537" s="10" t="s">
        <v>402</v>
      </c>
      <c r="C537" s="57" t="s">
        <v>250</v>
      </c>
      <c r="D537" s="108"/>
      <c r="E537" s="35">
        <v>40424.758428372486</v>
      </c>
      <c r="F537" s="35">
        <f t="shared" si="56"/>
        <v>0</v>
      </c>
      <c r="G537" s="32"/>
      <c r="H537" s="38">
        <f t="shared" si="57"/>
        <v>0</v>
      </c>
      <c r="I537" s="102"/>
      <c r="J537" s="141"/>
    </row>
    <row r="538" spans="1:10" s="33" customFormat="1" ht="12" hidden="1" customHeight="1" x14ac:dyDescent="0.2">
      <c r="A538" s="40" t="s">
        <v>211</v>
      </c>
      <c r="B538" s="79" t="s">
        <v>991</v>
      </c>
      <c r="C538" s="57" t="s">
        <v>250</v>
      </c>
      <c r="D538" s="108"/>
      <c r="E538" s="35">
        <v>17364.212459755367</v>
      </c>
      <c r="F538" s="35">
        <f>D538*E538</f>
        <v>0</v>
      </c>
      <c r="G538" s="32"/>
      <c r="H538" s="38">
        <f t="shared" si="57"/>
        <v>0</v>
      </c>
      <c r="I538" s="102"/>
      <c r="J538" s="141"/>
    </row>
    <row r="539" spans="1:10" s="33" customFormat="1" ht="24" hidden="1" x14ac:dyDescent="0.2">
      <c r="A539" s="40" t="s">
        <v>505</v>
      </c>
      <c r="B539" s="10" t="s">
        <v>509</v>
      </c>
      <c r="C539" s="57" t="s">
        <v>250</v>
      </c>
      <c r="D539" s="108"/>
      <c r="E539" s="35">
        <v>33560.752260715723</v>
      </c>
      <c r="F539" s="35">
        <f t="shared" si="56"/>
        <v>0</v>
      </c>
      <c r="G539" s="32"/>
      <c r="H539" s="38">
        <f t="shared" si="57"/>
        <v>0</v>
      </c>
      <c r="I539" s="102"/>
      <c r="J539" s="141"/>
    </row>
    <row r="540" spans="1:10" s="33" customFormat="1" ht="24" hidden="1" x14ac:dyDescent="0.2">
      <c r="A540" s="40" t="s">
        <v>503</v>
      </c>
      <c r="B540" s="10" t="s">
        <v>510</v>
      </c>
      <c r="C540" s="57" t="s">
        <v>250</v>
      </c>
      <c r="D540" s="108"/>
      <c r="E540" s="35">
        <v>10027.854304794422</v>
      </c>
      <c r="F540" s="35">
        <f t="shared" si="56"/>
        <v>0</v>
      </c>
      <c r="G540" s="32"/>
      <c r="H540" s="38">
        <f t="shared" si="57"/>
        <v>0</v>
      </c>
      <c r="I540" s="102"/>
      <c r="J540" s="141"/>
    </row>
    <row r="541" spans="1:10" s="33" customFormat="1" ht="12" hidden="1" customHeight="1" x14ac:dyDescent="0.2">
      <c r="A541" s="40" t="s">
        <v>504</v>
      </c>
      <c r="B541" s="10" t="s">
        <v>180</v>
      </c>
      <c r="C541" s="57" t="s">
        <v>250</v>
      </c>
      <c r="D541" s="108"/>
      <c r="E541" s="35">
        <v>3467.4535955206602</v>
      </c>
      <c r="F541" s="35">
        <f>D541*E541</f>
        <v>0</v>
      </c>
      <c r="G541" s="32"/>
      <c r="H541" s="38">
        <f t="shared" si="57"/>
        <v>0</v>
      </c>
      <c r="I541" s="102"/>
      <c r="J541" s="141"/>
    </row>
    <row r="542" spans="1:10" s="33" customFormat="1" ht="12" hidden="1" customHeight="1" x14ac:dyDescent="0.2">
      <c r="A542" s="40" t="s">
        <v>506</v>
      </c>
      <c r="B542" s="10" t="s">
        <v>181</v>
      </c>
      <c r="C542" s="57" t="s">
        <v>250</v>
      </c>
      <c r="D542" s="108"/>
      <c r="E542" s="35">
        <v>2649.4212466538397</v>
      </c>
      <c r="F542" s="35">
        <f>D542*E542</f>
        <v>0</v>
      </c>
      <c r="G542" s="32"/>
      <c r="H542" s="38">
        <f t="shared" si="57"/>
        <v>0</v>
      </c>
      <c r="I542" s="102"/>
      <c r="J542" s="141"/>
    </row>
    <row r="543" spans="1:10" ht="12" hidden="1" customHeight="1" x14ac:dyDescent="0.2">
      <c r="A543" s="40" t="s">
        <v>516</v>
      </c>
      <c r="B543" s="10" t="s">
        <v>517</v>
      </c>
      <c r="C543" s="57"/>
      <c r="D543" s="108"/>
      <c r="E543" s="35"/>
      <c r="F543" s="35"/>
      <c r="G543" s="32"/>
      <c r="H543" s="38"/>
      <c r="I543" s="105"/>
    </row>
    <row r="544" spans="1:10" ht="36.75" hidden="1" customHeight="1" x14ac:dyDescent="0.2">
      <c r="A544" s="40" t="s">
        <v>513</v>
      </c>
      <c r="B544" s="10" t="s">
        <v>976</v>
      </c>
      <c r="C544" s="57" t="s">
        <v>250</v>
      </c>
      <c r="D544" s="108"/>
      <c r="E544" s="35">
        <v>33802.179123466187</v>
      </c>
      <c r="F544" s="35">
        <f>D544*E544</f>
        <v>0</v>
      </c>
      <c r="G544" s="32"/>
      <c r="H544" s="38">
        <f>F544/$G$671</f>
        <v>0</v>
      </c>
      <c r="I544" s="105"/>
    </row>
    <row r="545" spans="1:10" ht="36" hidden="1" x14ac:dyDescent="0.2">
      <c r="A545" s="40" t="s">
        <v>514</v>
      </c>
      <c r="B545" s="10" t="s">
        <v>729</v>
      </c>
      <c r="C545" s="57" t="s">
        <v>250</v>
      </c>
      <c r="D545" s="108"/>
      <c r="E545" s="35">
        <v>87024.393206746812</v>
      </c>
      <c r="F545" s="35">
        <f t="shared" ref="F545:F546" si="58">D545*E545</f>
        <v>0</v>
      </c>
      <c r="G545" s="32"/>
      <c r="H545" s="38">
        <f>F545/$G$671</f>
        <v>0</v>
      </c>
      <c r="I545" s="105"/>
    </row>
    <row r="546" spans="1:10" ht="12" hidden="1" customHeight="1" x14ac:dyDescent="0.2">
      <c r="A546" s="40" t="s">
        <v>515</v>
      </c>
      <c r="B546" s="10" t="s">
        <v>107</v>
      </c>
      <c r="C546" s="57" t="s">
        <v>250</v>
      </c>
      <c r="D546" s="108"/>
      <c r="E546" s="35">
        <v>53779.180267171803</v>
      </c>
      <c r="F546" s="35">
        <f t="shared" si="58"/>
        <v>0</v>
      </c>
      <c r="G546" s="32"/>
      <c r="H546" s="38">
        <f>F546/$G$671</f>
        <v>0</v>
      </c>
      <c r="I546" s="105"/>
    </row>
    <row r="547" spans="1:10" ht="12" hidden="1" customHeight="1" x14ac:dyDescent="0.2">
      <c r="A547" s="40" t="s">
        <v>730</v>
      </c>
      <c r="B547" s="10" t="s">
        <v>731</v>
      </c>
      <c r="C547" s="57"/>
      <c r="D547" s="108"/>
      <c r="E547" s="35"/>
      <c r="F547" s="35"/>
      <c r="G547" s="32"/>
      <c r="H547" s="38"/>
      <c r="I547" s="105"/>
    </row>
    <row r="548" spans="1:10" ht="51" hidden="1" customHeight="1" x14ac:dyDescent="0.2">
      <c r="A548" s="40" t="s">
        <v>182</v>
      </c>
      <c r="B548" s="10" t="s">
        <v>989</v>
      </c>
      <c r="C548" s="57" t="s">
        <v>712</v>
      </c>
      <c r="D548" s="108"/>
      <c r="E548" s="35">
        <v>6891.6719758020427</v>
      </c>
      <c r="F548" s="35">
        <f t="shared" ref="F548" si="59">D548*E548</f>
        <v>0</v>
      </c>
      <c r="G548" s="32"/>
      <c r="H548" s="38">
        <f>F548/$G$671</f>
        <v>0</v>
      </c>
      <c r="I548" s="105"/>
    </row>
    <row r="549" spans="1:10" ht="12" hidden="1" customHeight="1" x14ac:dyDescent="0.2">
      <c r="A549" s="40" t="s">
        <v>295</v>
      </c>
      <c r="B549" s="10" t="s">
        <v>296</v>
      </c>
      <c r="C549" s="57"/>
      <c r="D549" s="108"/>
      <c r="E549" s="35"/>
      <c r="F549" s="35"/>
      <c r="G549" s="32"/>
      <c r="H549" s="38"/>
      <c r="I549" s="105"/>
    </row>
    <row r="550" spans="1:10" ht="12" hidden="1" customHeight="1" x14ac:dyDescent="0.2">
      <c r="A550" s="40" t="s">
        <v>292</v>
      </c>
      <c r="B550" s="10" t="s">
        <v>315</v>
      </c>
      <c r="C550" s="57" t="s">
        <v>250</v>
      </c>
      <c r="D550" s="108"/>
      <c r="E550" s="35">
        <v>311600.05414264469</v>
      </c>
      <c r="F550" s="35">
        <f t="shared" ref="F550:F557" si="60">D550*E550</f>
        <v>0</v>
      </c>
      <c r="G550" s="32"/>
      <c r="H550" s="38">
        <f>F550/$G$671</f>
        <v>0</v>
      </c>
      <c r="I550" s="105"/>
    </row>
    <row r="551" spans="1:10" ht="12" hidden="1" customHeight="1" x14ac:dyDescent="0.2">
      <c r="A551" s="40" t="s">
        <v>293</v>
      </c>
      <c r="B551" s="10" t="s">
        <v>316</v>
      </c>
      <c r="C551" s="57" t="s">
        <v>250</v>
      </c>
      <c r="D551" s="108"/>
      <c r="E551" s="35">
        <v>11530.9573378313</v>
      </c>
      <c r="F551" s="35">
        <f t="shared" si="60"/>
        <v>0</v>
      </c>
      <c r="G551" s="32"/>
      <c r="H551" s="38">
        <f>F551/$G$671</f>
        <v>0</v>
      </c>
      <c r="I551" s="105"/>
    </row>
    <row r="552" spans="1:10" ht="12" hidden="1" customHeight="1" x14ac:dyDescent="0.2">
      <c r="A552" s="40" t="s">
        <v>294</v>
      </c>
      <c r="B552" s="10" t="s">
        <v>894</v>
      </c>
      <c r="C552" s="57" t="s">
        <v>250</v>
      </c>
      <c r="D552" s="108"/>
      <c r="E552" s="35">
        <v>18774.577381841595</v>
      </c>
      <c r="F552" s="35">
        <f>D552*E552</f>
        <v>0</v>
      </c>
      <c r="G552" s="32"/>
      <c r="H552" s="38">
        <f>F552/$G$671</f>
        <v>0</v>
      </c>
      <c r="I552" s="105"/>
    </row>
    <row r="553" spans="1:10" ht="12" hidden="1" customHeight="1" x14ac:dyDescent="0.2">
      <c r="A553" s="40" t="s">
        <v>1094</v>
      </c>
      <c r="B553" s="10" t="s">
        <v>957</v>
      </c>
      <c r="C553" s="57" t="s">
        <v>250</v>
      </c>
      <c r="D553" s="108"/>
      <c r="E553" s="35">
        <v>26179.077632139746</v>
      </c>
      <c r="F553" s="35">
        <f>D553*E553</f>
        <v>0</v>
      </c>
      <c r="G553" s="32"/>
      <c r="H553" s="38">
        <f>F553/$G$671</f>
        <v>0</v>
      </c>
      <c r="I553" s="105"/>
    </row>
    <row r="554" spans="1:10" s="33" customFormat="1" ht="12" hidden="1" customHeight="1" x14ac:dyDescent="0.2">
      <c r="A554" s="40" t="s">
        <v>291</v>
      </c>
      <c r="B554" s="10" t="s">
        <v>570</v>
      </c>
      <c r="C554" s="57"/>
      <c r="D554" s="108"/>
      <c r="E554" s="35"/>
      <c r="F554" s="35"/>
      <c r="G554" s="32"/>
      <c r="H554" s="38"/>
      <c r="I554" s="102"/>
      <c r="J554" s="141"/>
    </row>
    <row r="555" spans="1:10" s="33" customFormat="1" ht="24" hidden="1" customHeight="1" x14ac:dyDescent="0.2">
      <c r="A555" s="40" t="s">
        <v>290</v>
      </c>
      <c r="B555" s="10" t="s">
        <v>49</v>
      </c>
      <c r="C555" s="57" t="s">
        <v>250</v>
      </c>
      <c r="D555" s="108"/>
      <c r="E555" s="35">
        <v>1408.711696255165</v>
      </c>
      <c r="F555" s="35">
        <f t="shared" si="60"/>
        <v>0</v>
      </c>
      <c r="G555" s="32"/>
      <c r="H555" s="38">
        <f>F555/$G$671</f>
        <v>0</v>
      </c>
      <c r="I555" s="102"/>
      <c r="J555" s="141"/>
    </row>
    <row r="556" spans="1:10" s="33" customFormat="1" ht="24" hidden="1" customHeight="1" x14ac:dyDescent="0.2">
      <c r="A556" s="40" t="s">
        <v>278</v>
      </c>
      <c r="B556" s="10" t="s">
        <v>50</v>
      </c>
      <c r="C556" s="57" t="s">
        <v>250</v>
      </c>
      <c r="D556" s="108"/>
      <c r="E556" s="35">
        <v>1410.2822710301652</v>
      </c>
      <c r="F556" s="35">
        <f t="shared" si="60"/>
        <v>0</v>
      </c>
      <c r="G556" s="32"/>
      <c r="H556" s="38">
        <f>F556/$G$671</f>
        <v>0</v>
      </c>
      <c r="I556" s="102"/>
      <c r="J556" s="141"/>
    </row>
    <row r="557" spans="1:10" ht="24" hidden="1" customHeight="1" x14ac:dyDescent="0.2">
      <c r="A557" s="40" t="s">
        <v>279</v>
      </c>
      <c r="B557" s="10" t="s">
        <v>51</v>
      </c>
      <c r="C557" s="57" t="s">
        <v>250</v>
      </c>
      <c r="D557" s="108"/>
      <c r="E557" s="35">
        <v>2225.4105792551654</v>
      </c>
      <c r="F557" s="35">
        <f t="shared" si="60"/>
        <v>0</v>
      </c>
      <c r="G557" s="32"/>
      <c r="H557" s="38">
        <f>F557/$G$671</f>
        <v>0</v>
      </c>
      <c r="I557" s="105"/>
    </row>
    <row r="558" spans="1:10" s="68" customFormat="1" ht="12" customHeight="1" x14ac:dyDescent="0.2">
      <c r="A558" s="46"/>
      <c r="B558" s="65"/>
      <c r="C558" s="69"/>
      <c r="D558" s="70"/>
      <c r="E558" s="67"/>
      <c r="F558" s="66"/>
      <c r="G558" s="66"/>
      <c r="H558" s="66"/>
      <c r="I558" s="112">
        <f>SUM(H463:H557)</f>
        <v>5.5914593956449724E-2</v>
      </c>
      <c r="J558" s="143"/>
    </row>
    <row r="559" spans="1:10" ht="12" customHeight="1" x14ac:dyDescent="0.2">
      <c r="A559" s="44">
        <v>24</v>
      </c>
      <c r="B559" s="27" t="s">
        <v>433</v>
      </c>
      <c r="C559" s="95"/>
      <c r="D559" s="107"/>
      <c r="E559" s="107"/>
      <c r="F559" s="28"/>
      <c r="G559" s="5">
        <f>SUBTOTAL(109,F559:F590)</f>
        <v>295235.44</v>
      </c>
      <c r="H559" s="6">
        <f>G559/$G$671</f>
        <v>6.0734024081797594E-2</v>
      </c>
    </row>
    <row r="560" spans="1:10" s="33" customFormat="1" ht="12" customHeight="1" x14ac:dyDescent="0.2">
      <c r="A560" s="40" t="s">
        <v>434</v>
      </c>
      <c r="B560" s="10" t="s">
        <v>425</v>
      </c>
      <c r="C560" s="57"/>
      <c r="D560" s="115"/>
      <c r="E560" s="50"/>
      <c r="F560" s="39"/>
      <c r="G560" s="32"/>
      <c r="H560" s="38"/>
      <c r="I560" s="102"/>
      <c r="J560" s="141"/>
    </row>
    <row r="561" spans="1:10" s="33" customFormat="1" ht="12" customHeight="1" x14ac:dyDescent="0.2">
      <c r="A561" s="40" t="s">
        <v>518</v>
      </c>
      <c r="B561" s="10" t="s">
        <v>821</v>
      </c>
      <c r="C561" s="57" t="s">
        <v>712</v>
      </c>
      <c r="D561" s="108">
        <v>17</v>
      </c>
      <c r="E561" s="35">
        <v>2508.2199999999998</v>
      </c>
      <c r="F561" s="35">
        <f>D561*E561</f>
        <v>42639.74</v>
      </c>
      <c r="G561" s="32"/>
      <c r="H561" s="38">
        <f>F561/$G$671</f>
        <v>8.7715858096222721E-3</v>
      </c>
      <c r="I561" s="102"/>
      <c r="J561" s="141"/>
    </row>
    <row r="562" spans="1:10" s="33" customFormat="1" ht="12" customHeight="1" x14ac:dyDescent="0.2">
      <c r="A562" s="40" t="s">
        <v>519</v>
      </c>
      <c r="B562" s="10" t="s">
        <v>788</v>
      </c>
      <c r="C562" s="57" t="s">
        <v>712</v>
      </c>
      <c r="D562" s="108">
        <v>12</v>
      </c>
      <c r="E562" s="35">
        <v>3115.75</v>
      </c>
      <c r="F562" s="35">
        <f t="shared" ref="F562:F570" si="61">D562*E562</f>
        <v>37389</v>
      </c>
      <c r="G562" s="32"/>
      <c r="H562" s="38">
        <f t="shared" ref="H562:H570" si="62">F562/$G$671</f>
        <v>7.6914357788290255E-3</v>
      </c>
      <c r="I562" s="155"/>
      <c r="J562" s="141"/>
    </row>
    <row r="563" spans="1:10" s="33" customFormat="1" ht="12" customHeight="1" x14ac:dyDescent="0.2">
      <c r="A563" s="40" t="s">
        <v>520</v>
      </c>
      <c r="B563" s="10" t="s">
        <v>789</v>
      </c>
      <c r="C563" s="57" t="s">
        <v>712</v>
      </c>
      <c r="D563" s="108">
        <v>24.5</v>
      </c>
      <c r="E563" s="35">
        <v>4047.74</v>
      </c>
      <c r="F563" s="35">
        <f t="shared" si="61"/>
        <v>99169.62999999999</v>
      </c>
      <c r="G563" s="32"/>
      <c r="H563" s="38">
        <f t="shared" si="62"/>
        <v>2.0400568091022392E-2</v>
      </c>
      <c r="I563" s="102"/>
      <c r="J563" s="141"/>
    </row>
    <row r="564" spans="1:10" s="33" customFormat="1" ht="12" customHeight="1" x14ac:dyDescent="0.2">
      <c r="A564" s="40" t="s">
        <v>521</v>
      </c>
      <c r="B564" s="10" t="s">
        <v>746</v>
      </c>
      <c r="C564" s="57" t="s">
        <v>712</v>
      </c>
      <c r="D564" s="108">
        <v>7</v>
      </c>
      <c r="E564" s="35">
        <v>5140.58</v>
      </c>
      <c r="F564" s="35">
        <f>D564*E564</f>
        <v>35984.06</v>
      </c>
      <c r="G564" s="32"/>
      <c r="H564" s="38">
        <f>F564/$G$671</f>
        <v>7.4024201383168951E-3</v>
      </c>
      <c r="I564" s="156"/>
      <c r="J564" s="141"/>
    </row>
    <row r="565" spans="1:10" s="33" customFormat="1" ht="12" hidden="1" customHeight="1" x14ac:dyDescent="0.2">
      <c r="A565" s="40" t="s">
        <v>522</v>
      </c>
      <c r="B565" s="10" t="s">
        <v>852</v>
      </c>
      <c r="C565" s="57" t="s">
        <v>712</v>
      </c>
      <c r="D565" s="108"/>
      <c r="E565" s="35">
        <v>5525.7697172522494</v>
      </c>
      <c r="F565" s="35">
        <f t="shared" si="61"/>
        <v>0</v>
      </c>
      <c r="G565" s="32"/>
      <c r="H565" s="38">
        <f t="shared" si="62"/>
        <v>0</v>
      </c>
      <c r="I565" s="102"/>
      <c r="J565" s="141"/>
    </row>
    <row r="566" spans="1:10" s="33" customFormat="1" ht="12" hidden="1" customHeight="1" x14ac:dyDescent="0.2">
      <c r="A566" s="40" t="s">
        <v>523</v>
      </c>
      <c r="B566" s="10" t="s">
        <v>711</v>
      </c>
      <c r="C566" s="57" t="s">
        <v>712</v>
      </c>
      <c r="D566" s="108"/>
      <c r="E566" s="35">
        <v>7936.0630987746172</v>
      </c>
      <c r="F566" s="35">
        <f t="shared" si="61"/>
        <v>0</v>
      </c>
      <c r="G566" s="32"/>
      <c r="H566" s="38">
        <f t="shared" si="62"/>
        <v>0</v>
      </c>
      <c r="I566" s="102"/>
      <c r="J566" s="141"/>
    </row>
    <row r="567" spans="1:10" s="33" customFormat="1" ht="12" customHeight="1" x14ac:dyDescent="0.2">
      <c r="A567" s="40" t="s">
        <v>524</v>
      </c>
      <c r="B567" s="10" t="s">
        <v>651</v>
      </c>
      <c r="C567" s="57" t="s">
        <v>712</v>
      </c>
      <c r="D567" s="108">
        <v>5</v>
      </c>
      <c r="E567" s="35">
        <v>9849.5</v>
      </c>
      <c r="F567" s="35">
        <f t="shared" si="61"/>
        <v>49247.5</v>
      </c>
      <c r="G567" s="32"/>
      <c r="H567" s="38">
        <f t="shared" si="62"/>
        <v>1.0130893672413877E-2</v>
      </c>
      <c r="I567" s="102"/>
      <c r="J567" s="141"/>
    </row>
    <row r="568" spans="1:10" s="33" customFormat="1" ht="12" hidden="1" customHeight="1" x14ac:dyDescent="0.2">
      <c r="A568" s="40" t="s">
        <v>525</v>
      </c>
      <c r="B568" s="10" t="s">
        <v>652</v>
      </c>
      <c r="C568" s="57" t="s">
        <v>712</v>
      </c>
      <c r="D568" s="108"/>
      <c r="E568" s="35">
        <v>12157.288436488836</v>
      </c>
      <c r="F568" s="35">
        <f t="shared" si="61"/>
        <v>0</v>
      </c>
      <c r="G568" s="32"/>
      <c r="H568" s="38">
        <f t="shared" si="62"/>
        <v>0</v>
      </c>
      <c r="I568" s="102"/>
      <c r="J568" s="141"/>
    </row>
    <row r="569" spans="1:10" s="33" customFormat="1" ht="12" hidden="1" customHeight="1" x14ac:dyDescent="0.2">
      <c r="A569" s="40" t="s">
        <v>526</v>
      </c>
      <c r="B569" s="10" t="s">
        <v>653</v>
      </c>
      <c r="C569" s="57" t="s">
        <v>712</v>
      </c>
      <c r="D569" s="108"/>
      <c r="E569" s="35">
        <v>16545.36109972723</v>
      </c>
      <c r="F569" s="35">
        <f t="shared" si="61"/>
        <v>0</v>
      </c>
      <c r="G569" s="32"/>
      <c r="H569" s="38">
        <f t="shared" si="62"/>
        <v>0</v>
      </c>
      <c r="I569" s="102"/>
      <c r="J569" s="141"/>
    </row>
    <row r="570" spans="1:10" s="33" customFormat="1" ht="12" hidden="1" customHeight="1" x14ac:dyDescent="0.2">
      <c r="A570" s="40" t="s">
        <v>52</v>
      </c>
      <c r="B570" s="10" t="s">
        <v>53</v>
      </c>
      <c r="C570" s="57" t="s">
        <v>712</v>
      </c>
      <c r="D570" s="108"/>
      <c r="E570" s="35">
        <v>18998.141896913687</v>
      </c>
      <c r="F570" s="35">
        <f t="shared" si="61"/>
        <v>0</v>
      </c>
      <c r="G570" s="32"/>
      <c r="H570" s="38">
        <f t="shared" si="62"/>
        <v>0</v>
      </c>
      <c r="I570" s="102"/>
      <c r="J570" s="141"/>
    </row>
    <row r="571" spans="1:10" s="33" customFormat="1" ht="12" customHeight="1" x14ac:dyDescent="0.2">
      <c r="A571" s="40" t="s">
        <v>435</v>
      </c>
      <c r="B571" s="10" t="s">
        <v>527</v>
      </c>
      <c r="C571" s="57"/>
      <c r="D571" s="108"/>
      <c r="E571" s="35"/>
      <c r="F571" s="39"/>
      <c r="G571" s="32"/>
      <c r="H571" s="38"/>
      <c r="I571" s="102"/>
      <c r="J571" s="141"/>
    </row>
    <row r="572" spans="1:10" s="33" customFormat="1" ht="12" customHeight="1" x14ac:dyDescent="0.2">
      <c r="A572" s="40" t="s">
        <v>528</v>
      </c>
      <c r="B572" s="10" t="s">
        <v>529</v>
      </c>
      <c r="C572" s="57" t="s">
        <v>250</v>
      </c>
      <c r="D572" s="108">
        <v>9</v>
      </c>
      <c r="E572" s="35">
        <v>2379.23</v>
      </c>
      <c r="F572" s="35">
        <f t="shared" ref="F572:F578" si="63">D572*E572</f>
        <v>21413.07</v>
      </c>
      <c r="G572" s="32"/>
      <c r="H572" s="38">
        <f t="shared" ref="H572:H579" si="64">F572/$G$671</f>
        <v>4.4049654372294109E-3</v>
      </c>
      <c r="I572" s="102"/>
      <c r="J572" s="141"/>
    </row>
    <row r="573" spans="1:10" s="33" customFormat="1" ht="12" hidden="1" customHeight="1" x14ac:dyDescent="0.2">
      <c r="A573" s="40" t="s">
        <v>530</v>
      </c>
      <c r="B573" s="10" t="s">
        <v>392</v>
      </c>
      <c r="C573" s="57" t="s">
        <v>250</v>
      </c>
      <c r="D573" s="108"/>
      <c r="E573" s="35">
        <v>2664.0946150853624</v>
      </c>
      <c r="F573" s="35">
        <f t="shared" si="63"/>
        <v>0</v>
      </c>
      <c r="G573" s="32"/>
      <c r="H573" s="38">
        <f t="shared" si="64"/>
        <v>0</v>
      </c>
      <c r="I573" s="102"/>
      <c r="J573" s="141"/>
    </row>
    <row r="574" spans="1:10" s="33" customFormat="1" ht="12" hidden="1" customHeight="1" x14ac:dyDescent="0.2">
      <c r="A574" s="40" t="s">
        <v>531</v>
      </c>
      <c r="B574" s="10" t="s">
        <v>393</v>
      </c>
      <c r="C574" s="57" t="s">
        <v>250</v>
      </c>
      <c r="D574" s="108"/>
      <c r="E574" s="35">
        <v>4174.94133998909</v>
      </c>
      <c r="F574" s="35">
        <f t="shared" si="63"/>
        <v>0</v>
      </c>
      <c r="G574" s="32"/>
      <c r="H574" s="38">
        <f t="shared" si="64"/>
        <v>0</v>
      </c>
      <c r="I574" s="102"/>
      <c r="J574" s="141"/>
    </row>
    <row r="575" spans="1:10" s="33" customFormat="1" ht="12" hidden="1" customHeight="1" x14ac:dyDescent="0.2">
      <c r="A575" s="40" t="s">
        <v>532</v>
      </c>
      <c r="B575" s="10" t="s">
        <v>423</v>
      </c>
      <c r="C575" s="57" t="s">
        <v>250</v>
      </c>
      <c r="D575" s="108"/>
      <c r="E575" s="35">
        <v>6188.8088982393183</v>
      </c>
      <c r="F575" s="35">
        <f t="shared" si="63"/>
        <v>0</v>
      </c>
      <c r="G575" s="32"/>
      <c r="H575" s="38">
        <f t="shared" si="64"/>
        <v>0</v>
      </c>
      <c r="I575" s="102"/>
      <c r="J575" s="141"/>
    </row>
    <row r="576" spans="1:10" s="33" customFormat="1" ht="12" hidden="1" customHeight="1" x14ac:dyDescent="0.2">
      <c r="A576" s="40" t="s">
        <v>533</v>
      </c>
      <c r="B576" s="10" t="s">
        <v>422</v>
      </c>
      <c r="C576" s="57" t="s">
        <v>250</v>
      </c>
      <c r="D576" s="108"/>
      <c r="E576" s="35">
        <v>8682.6596899504493</v>
      </c>
      <c r="F576" s="35">
        <f t="shared" si="63"/>
        <v>0</v>
      </c>
      <c r="G576" s="32"/>
      <c r="H576" s="38">
        <f t="shared" si="64"/>
        <v>0</v>
      </c>
      <c r="I576" s="102"/>
      <c r="J576" s="141"/>
    </row>
    <row r="577" spans="1:10" s="33" customFormat="1" ht="12" hidden="1" customHeight="1" x14ac:dyDescent="0.2">
      <c r="A577" s="40" t="s">
        <v>534</v>
      </c>
      <c r="B577" s="10" t="s">
        <v>394</v>
      </c>
      <c r="C577" s="57" t="s">
        <v>250</v>
      </c>
      <c r="D577" s="108"/>
      <c r="E577" s="35">
        <v>11505.190233661817</v>
      </c>
      <c r="F577" s="35">
        <f t="shared" si="63"/>
        <v>0</v>
      </c>
      <c r="G577" s="32"/>
      <c r="H577" s="38">
        <f t="shared" si="64"/>
        <v>0</v>
      </c>
      <c r="I577" s="102"/>
      <c r="J577" s="141"/>
    </row>
    <row r="578" spans="1:10" s="33" customFormat="1" ht="12" customHeight="1" x14ac:dyDescent="0.2">
      <c r="A578" s="40" t="s">
        <v>535</v>
      </c>
      <c r="B578" s="10" t="s">
        <v>536</v>
      </c>
      <c r="C578" s="57" t="s">
        <v>250</v>
      </c>
      <c r="D578" s="108">
        <v>1</v>
      </c>
      <c r="E578" s="35">
        <v>9392.44</v>
      </c>
      <c r="F578" s="35">
        <f t="shared" si="63"/>
        <v>9392.44</v>
      </c>
      <c r="G578" s="32"/>
      <c r="H578" s="38">
        <f t="shared" si="64"/>
        <v>1.9321551543637139E-3</v>
      </c>
      <c r="I578" s="156"/>
      <c r="J578" s="141"/>
    </row>
    <row r="579" spans="1:10" s="33" customFormat="1" ht="12" hidden="1" customHeight="1" x14ac:dyDescent="0.2">
      <c r="A579" s="40" t="s">
        <v>1095</v>
      </c>
      <c r="B579" s="10" t="s">
        <v>537</v>
      </c>
      <c r="C579" s="57" t="s">
        <v>250</v>
      </c>
      <c r="D579" s="108"/>
      <c r="E579" s="35">
        <v>293941.86909653561</v>
      </c>
      <c r="F579" s="35">
        <f>D579*E579</f>
        <v>0</v>
      </c>
      <c r="G579" s="32"/>
      <c r="H579" s="38">
        <f t="shared" si="64"/>
        <v>0</v>
      </c>
      <c r="I579" s="102"/>
      <c r="J579" s="141"/>
    </row>
    <row r="580" spans="1:10" s="33" customFormat="1" ht="12" hidden="1" customHeight="1" x14ac:dyDescent="0.2">
      <c r="A580" s="40" t="s">
        <v>436</v>
      </c>
      <c r="B580" s="10" t="s">
        <v>122</v>
      </c>
      <c r="C580" s="57"/>
      <c r="D580" s="108"/>
      <c r="E580" s="35"/>
      <c r="F580" s="39"/>
      <c r="G580" s="32"/>
      <c r="H580" s="38"/>
      <c r="I580" s="102"/>
      <c r="J580" s="141"/>
    </row>
    <row r="581" spans="1:10" s="33" customFormat="1" ht="12" hidden="1" customHeight="1" x14ac:dyDescent="0.2">
      <c r="A581" s="40" t="s">
        <v>538</v>
      </c>
      <c r="B581" s="10" t="s">
        <v>539</v>
      </c>
      <c r="C581" s="57" t="s">
        <v>250</v>
      </c>
      <c r="D581" s="108"/>
      <c r="E581" s="35">
        <v>10179.552835547411</v>
      </c>
      <c r="F581" s="35">
        <f t="shared" ref="F581:F589" si="65">D581*E581</f>
        <v>0</v>
      </c>
      <c r="G581" s="32"/>
      <c r="H581" s="38">
        <f t="shared" ref="H581:H587" si="66">F581/$G$671</f>
        <v>0</v>
      </c>
      <c r="I581" s="102"/>
      <c r="J581" s="141"/>
    </row>
    <row r="582" spans="1:10" s="33" customFormat="1" ht="24" hidden="1" x14ac:dyDescent="0.2">
      <c r="A582" s="40" t="s">
        <v>592</v>
      </c>
      <c r="B582" s="10" t="s">
        <v>95</v>
      </c>
      <c r="C582" s="57" t="s">
        <v>250</v>
      </c>
      <c r="D582" s="108"/>
      <c r="E582" s="35">
        <v>55543.052689462384</v>
      </c>
      <c r="F582" s="35">
        <f>D582*E582</f>
        <v>0</v>
      </c>
      <c r="G582" s="32"/>
      <c r="H582" s="38">
        <f t="shared" si="66"/>
        <v>0</v>
      </c>
      <c r="I582" s="102"/>
      <c r="J582" s="141"/>
    </row>
    <row r="583" spans="1:10" s="33" customFormat="1" ht="12" hidden="1" customHeight="1" x14ac:dyDescent="0.2">
      <c r="A583" s="40" t="s">
        <v>593</v>
      </c>
      <c r="B583" s="10" t="s">
        <v>597</v>
      </c>
      <c r="C583" s="57" t="s">
        <v>250</v>
      </c>
      <c r="D583" s="108"/>
      <c r="E583" s="35">
        <v>22949.559194733472</v>
      </c>
      <c r="F583" s="35">
        <f t="shared" si="65"/>
        <v>0</v>
      </c>
      <c r="G583" s="32"/>
      <c r="H583" s="38">
        <f t="shared" si="66"/>
        <v>0</v>
      </c>
      <c r="I583" s="102"/>
      <c r="J583" s="141"/>
    </row>
    <row r="584" spans="1:10" s="33" customFormat="1" ht="12" hidden="1" customHeight="1" x14ac:dyDescent="0.2">
      <c r="A584" s="40" t="s">
        <v>594</v>
      </c>
      <c r="B584" s="10" t="s">
        <v>598</v>
      </c>
      <c r="C584" s="57" t="s">
        <v>250</v>
      </c>
      <c r="D584" s="108"/>
      <c r="E584" s="35">
        <v>73975.820280183485</v>
      </c>
      <c r="F584" s="35">
        <f t="shared" si="65"/>
        <v>0</v>
      </c>
      <c r="G584" s="32"/>
      <c r="H584" s="38">
        <f t="shared" si="66"/>
        <v>0</v>
      </c>
      <c r="I584" s="102"/>
      <c r="J584" s="141"/>
    </row>
    <row r="585" spans="1:10" s="33" customFormat="1" ht="12" hidden="1" customHeight="1" x14ac:dyDescent="0.2">
      <c r="A585" s="40" t="s">
        <v>595</v>
      </c>
      <c r="B585" s="10" t="s">
        <v>886</v>
      </c>
      <c r="C585" s="57" t="s">
        <v>250</v>
      </c>
      <c r="D585" s="115"/>
      <c r="E585" s="35">
        <v>16365.42417888347</v>
      </c>
      <c r="F585" s="35">
        <f t="shared" si="65"/>
        <v>0</v>
      </c>
      <c r="G585" s="32"/>
      <c r="H585" s="38">
        <f t="shared" si="66"/>
        <v>0</v>
      </c>
      <c r="I585" s="102"/>
      <c r="J585" s="141"/>
    </row>
    <row r="586" spans="1:10" s="33" customFormat="1" ht="12" hidden="1" customHeight="1" x14ac:dyDescent="0.2">
      <c r="A586" s="40" t="s">
        <v>596</v>
      </c>
      <c r="B586" s="10" t="s">
        <v>887</v>
      </c>
      <c r="C586" s="57" t="s">
        <v>250</v>
      </c>
      <c r="D586" s="115"/>
      <c r="E586" s="35">
        <v>19941.960420435746</v>
      </c>
      <c r="F586" s="35">
        <f t="shared" si="65"/>
        <v>0</v>
      </c>
      <c r="G586" s="32"/>
      <c r="H586" s="38">
        <f t="shared" si="66"/>
        <v>0</v>
      </c>
      <c r="I586" s="102"/>
      <c r="J586" s="141"/>
    </row>
    <row r="587" spans="1:10" s="33" customFormat="1" ht="12" hidden="1" customHeight="1" x14ac:dyDescent="0.2">
      <c r="A587" s="40" t="s">
        <v>1096</v>
      </c>
      <c r="B587" s="10" t="s">
        <v>977</v>
      </c>
      <c r="C587" s="57" t="s">
        <v>250</v>
      </c>
      <c r="D587" s="115"/>
      <c r="E587" s="35">
        <v>2513.19</v>
      </c>
      <c r="F587" s="35">
        <f>D587*E587</f>
        <v>0</v>
      </c>
      <c r="G587" s="32"/>
      <c r="H587" s="38">
        <f t="shared" si="66"/>
        <v>0</v>
      </c>
      <c r="I587" s="102"/>
      <c r="J587" s="141"/>
    </row>
    <row r="588" spans="1:10" s="33" customFormat="1" ht="12" hidden="1" customHeight="1" x14ac:dyDescent="0.2">
      <c r="A588" s="40" t="s">
        <v>599</v>
      </c>
      <c r="B588" s="10" t="s">
        <v>570</v>
      </c>
      <c r="C588" s="57"/>
      <c r="D588" s="115"/>
      <c r="E588" s="50"/>
      <c r="F588" s="35"/>
      <c r="G588" s="32"/>
      <c r="H588" s="38"/>
      <c r="I588" s="102"/>
      <c r="J588" s="141"/>
    </row>
    <row r="589" spans="1:10" s="33" customFormat="1" ht="12" hidden="1" customHeight="1" x14ac:dyDescent="0.2">
      <c r="A589" s="40" t="s">
        <v>600</v>
      </c>
      <c r="B589" s="10" t="s">
        <v>157</v>
      </c>
      <c r="C589" s="57" t="s">
        <v>114</v>
      </c>
      <c r="D589" s="115"/>
      <c r="E589" s="120">
        <v>14346.162578841295</v>
      </c>
      <c r="F589" s="35">
        <f t="shared" si="65"/>
        <v>0</v>
      </c>
      <c r="G589" s="32"/>
      <c r="H589" s="38">
        <f>F589/$G$671</f>
        <v>0</v>
      </c>
      <c r="I589" s="102"/>
      <c r="J589" s="141"/>
    </row>
    <row r="590" spans="1:10" ht="12" customHeight="1" x14ac:dyDescent="0.2">
      <c r="A590" s="46"/>
      <c r="B590" s="65"/>
      <c r="C590" s="69"/>
      <c r="D590" s="70"/>
      <c r="E590" s="67"/>
      <c r="F590" s="66"/>
      <c r="G590" s="66"/>
      <c r="H590" s="66"/>
      <c r="I590" s="105">
        <f>SUM(H560:H589)</f>
        <v>6.073402408179758E-2</v>
      </c>
    </row>
    <row r="591" spans="1:10" ht="12" hidden="1" customHeight="1" x14ac:dyDescent="0.2">
      <c r="A591" s="44">
        <v>25</v>
      </c>
      <c r="B591" s="27" t="s">
        <v>437</v>
      </c>
      <c r="C591" s="95"/>
      <c r="D591" s="107"/>
      <c r="E591" s="107"/>
      <c r="F591" s="28"/>
      <c r="G591" s="5">
        <f>SUBTOTAL(109,F591:F601)</f>
        <v>0</v>
      </c>
      <c r="H591" s="6">
        <f>G591/$G$671</f>
        <v>0</v>
      </c>
    </row>
    <row r="592" spans="1:10" s="33" customFormat="1" ht="12" hidden="1" customHeight="1" x14ac:dyDescent="0.2">
      <c r="A592" s="40" t="s">
        <v>754</v>
      </c>
      <c r="B592" s="10" t="s">
        <v>496</v>
      </c>
      <c r="C592" s="57"/>
      <c r="D592" s="115"/>
      <c r="E592" s="50"/>
      <c r="F592" s="39"/>
      <c r="G592" s="32"/>
      <c r="H592" s="38"/>
      <c r="I592" s="102"/>
      <c r="J592" s="141"/>
    </row>
    <row r="593" spans="1:10" s="33" customFormat="1" ht="26.25" hidden="1" customHeight="1" x14ac:dyDescent="0.2">
      <c r="A593" s="40" t="s">
        <v>1097</v>
      </c>
      <c r="B593" s="10" t="s">
        <v>108</v>
      </c>
      <c r="C593" s="57" t="s">
        <v>712</v>
      </c>
      <c r="D593" s="115"/>
      <c r="E593" s="35">
        <v>1289.0129625892871</v>
      </c>
      <c r="F593" s="35">
        <f t="shared" ref="F593:F599" si="67">D593*E593</f>
        <v>0</v>
      </c>
      <c r="G593" s="32"/>
      <c r="H593" s="38">
        <f t="shared" ref="H593:H600" si="68">F593/$G$671</f>
        <v>0</v>
      </c>
      <c r="I593" s="102"/>
      <c r="J593" s="141"/>
    </row>
    <row r="594" spans="1:10" s="33" customFormat="1" ht="26.25" hidden="1" customHeight="1" x14ac:dyDescent="0.2">
      <c r="A594" s="40" t="s">
        <v>1098</v>
      </c>
      <c r="B594" s="10" t="s">
        <v>109</v>
      </c>
      <c r="C594" s="57" t="s">
        <v>712</v>
      </c>
      <c r="D594" s="115"/>
      <c r="E594" s="35">
        <v>1577.2776530725025</v>
      </c>
      <c r="F594" s="35">
        <f t="shared" si="67"/>
        <v>0</v>
      </c>
      <c r="G594" s="32"/>
      <c r="H594" s="38">
        <f t="shared" si="68"/>
        <v>0</v>
      </c>
      <c r="I594" s="102"/>
      <c r="J594" s="141"/>
    </row>
    <row r="595" spans="1:10" s="33" customFormat="1" ht="26.25" hidden="1" customHeight="1" x14ac:dyDescent="0.2">
      <c r="A595" s="40" t="s">
        <v>1099</v>
      </c>
      <c r="B595" s="10" t="s">
        <v>110</v>
      </c>
      <c r="C595" s="57" t="s">
        <v>712</v>
      </c>
      <c r="D595" s="115"/>
      <c r="E595" s="35">
        <v>1951.4660882039568</v>
      </c>
      <c r="F595" s="35">
        <f t="shared" si="67"/>
        <v>0</v>
      </c>
      <c r="G595" s="32"/>
      <c r="H595" s="38">
        <f t="shared" si="68"/>
        <v>0</v>
      </c>
      <c r="I595" s="102"/>
      <c r="J595" s="141"/>
    </row>
    <row r="596" spans="1:10" s="33" customFormat="1" ht="26.25" hidden="1" customHeight="1" x14ac:dyDescent="0.2">
      <c r="A596" s="40" t="s">
        <v>1100</v>
      </c>
      <c r="B596" s="10" t="s">
        <v>111</v>
      </c>
      <c r="C596" s="57" t="s">
        <v>712</v>
      </c>
      <c r="D596" s="115"/>
      <c r="E596" s="35">
        <v>2532.768466069685</v>
      </c>
      <c r="F596" s="35">
        <f t="shared" si="67"/>
        <v>0</v>
      </c>
      <c r="G596" s="32"/>
      <c r="H596" s="38">
        <f t="shared" si="68"/>
        <v>0</v>
      </c>
      <c r="I596" s="102"/>
      <c r="J596" s="141"/>
    </row>
    <row r="597" spans="1:10" s="33" customFormat="1" ht="26.25" hidden="1" customHeight="1" x14ac:dyDescent="0.2">
      <c r="A597" s="40" t="s">
        <v>1101</v>
      </c>
      <c r="B597" s="10" t="s">
        <v>112</v>
      </c>
      <c r="C597" s="57" t="s">
        <v>712</v>
      </c>
      <c r="D597" s="115"/>
      <c r="E597" s="35">
        <v>3055.7963299660059</v>
      </c>
      <c r="F597" s="35">
        <f t="shared" si="67"/>
        <v>0</v>
      </c>
      <c r="G597" s="32"/>
      <c r="H597" s="38">
        <f t="shared" si="68"/>
        <v>0</v>
      </c>
      <c r="I597" s="102"/>
      <c r="J597" s="141"/>
    </row>
    <row r="598" spans="1:10" s="33" customFormat="1" ht="26.25" hidden="1" customHeight="1" x14ac:dyDescent="0.2">
      <c r="A598" s="40" t="s">
        <v>55</v>
      </c>
      <c r="B598" s="10" t="s">
        <v>113</v>
      </c>
      <c r="C598" s="57" t="s">
        <v>712</v>
      </c>
      <c r="D598" s="115"/>
      <c r="E598" s="35">
        <v>4007.8311474012589</v>
      </c>
      <c r="F598" s="35">
        <f t="shared" si="67"/>
        <v>0</v>
      </c>
      <c r="G598" s="32"/>
      <c r="H598" s="38">
        <f t="shared" si="68"/>
        <v>0</v>
      </c>
      <c r="I598" s="102"/>
      <c r="J598" s="141"/>
    </row>
    <row r="599" spans="1:10" s="33" customFormat="1" ht="26.25" hidden="1" customHeight="1" x14ac:dyDescent="0.2">
      <c r="A599" s="40" t="s">
        <v>56</v>
      </c>
      <c r="B599" s="10" t="s">
        <v>61</v>
      </c>
      <c r="C599" s="57" t="s">
        <v>712</v>
      </c>
      <c r="D599" s="115"/>
      <c r="E599" s="35">
        <v>5727.5909434507676</v>
      </c>
      <c r="F599" s="35">
        <f t="shared" si="67"/>
        <v>0</v>
      </c>
      <c r="G599" s="32"/>
      <c r="H599" s="38">
        <f t="shared" si="68"/>
        <v>0</v>
      </c>
      <c r="I599" s="102"/>
      <c r="J599" s="141"/>
    </row>
    <row r="600" spans="1:10" s="33" customFormat="1" ht="24" hidden="1" x14ac:dyDescent="0.2">
      <c r="A600" s="40" t="s">
        <v>54</v>
      </c>
      <c r="B600" s="10" t="s">
        <v>57</v>
      </c>
      <c r="C600" s="57" t="s">
        <v>250</v>
      </c>
      <c r="D600" s="115"/>
      <c r="E600" s="35">
        <v>8356.6679467987396</v>
      </c>
      <c r="F600" s="35">
        <f>D600*E600</f>
        <v>0</v>
      </c>
      <c r="G600" s="32"/>
      <c r="H600" s="38">
        <f t="shared" si="68"/>
        <v>0</v>
      </c>
      <c r="I600" s="102"/>
      <c r="J600" s="141"/>
    </row>
    <row r="601" spans="1:10" s="68" customFormat="1" ht="12" hidden="1" customHeight="1" x14ac:dyDescent="0.2">
      <c r="A601" s="46"/>
      <c r="B601" s="65"/>
      <c r="C601" s="69"/>
      <c r="D601" s="70"/>
      <c r="E601" s="67"/>
      <c r="F601" s="66"/>
      <c r="G601" s="66"/>
      <c r="H601" s="66"/>
      <c r="I601" s="112">
        <f>SUM(H592:H600)</f>
        <v>0</v>
      </c>
      <c r="J601" s="143"/>
    </row>
    <row r="602" spans="1:10" ht="12" hidden="1" customHeight="1" x14ac:dyDescent="0.2">
      <c r="A602" s="44" t="s">
        <v>439</v>
      </c>
      <c r="B602" s="27" t="s">
        <v>438</v>
      </c>
      <c r="C602" s="95"/>
      <c r="D602" s="107"/>
      <c r="E602" s="107"/>
      <c r="F602" s="28"/>
      <c r="G602" s="5">
        <f>SUBTOTAL(109,F602:F612)</f>
        <v>0</v>
      </c>
      <c r="H602" s="6">
        <f>G602/$G$671</f>
        <v>0</v>
      </c>
    </row>
    <row r="603" spans="1:10" s="33" customFormat="1" ht="12" hidden="1" customHeight="1" x14ac:dyDescent="0.2">
      <c r="A603" s="40" t="s">
        <v>378</v>
      </c>
      <c r="B603" s="63" t="s">
        <v>379</v>
      </c>
      <c r="C603" s="57"/>
      <c r="D603" s="115"/>
      <c r="E603" s="50"/>
      <c r="F603" s="39"/>
      <c r="G603" s="32"/>
      <c r="H603" s="38"/>
      <c r="I603" s="102"/>
      <c r="J603" s="141"/>
    </row>
    <row r="604" spans="1:10" s="33" customFormat="1" ht="60" hidden="1" x14ac:dyDescent="0.2">
      <c r="A604" s="40" t="s">
        <v>1102</v>
      </c>
      <c r="B604" s="10" t="s">
        <v>36</v>
      </c>
      <c r="C604" s="57" t="s">
        <v>114</v>
      </c>
      <c r="D604" s="115"/>
      <c r="E604" s="35">
        <v>275460.62827910553</v>
      </c>
      <c r="F604" s="35">
        <f t="shared" ref="F604" si="69">D604*E604</f>
        <v>0</v>
      </c>
      <c r="G604" s="32"/>
      <c r="H604" s="38">
        <f>F604/$G$671</f>
        <v>0</v>
      </c>
      <c r="I604" s="102"/>
      <c r="J604" s="141"/>
    </row>
    <row r="605" spans="1:10" s="33" customFormat="1" ht="12" hidden="1" customHeight="1" x14ac:dyDescent="0.2">
      <c r="A605" s="40" t="s">
        <v>497</v>
      </c>
      <c r="B605" s="63" t="s">
        <v>183</v>
      </c>
      <c r="C605" s="57"/>
      <c r="D605" s="115"/>
      <c r="E605" s="35"/>
      <c r="F605" s="51"/>
      <c r="G605" s="32"/>
      <c r="H605" s="38"/>
      <c r="I605" s="102"/>
      <c r="J605" s="141"/>
    </row>
    <row r="606" spans="1:10" s="33" customFormat="1" ht="12" hidden="1" customHeight="1" x14ac:dyDescent="0.2">
      <c r="A606" s="40" t="s">
        <v>943</v>
      </c>
      <c r="B606" s="10" t="s">
        <v>944</v>
      </c>
      <c r="C606" s="57" t="s">
        <v>250</v>
      </c>
      <c r="D606" s="115"/>
      <c r="E606" s="35">
        <v>105567.81431030235</v>
      </c>
      <c r="F606" s="35">
        <f t="shared" ref="F606:F608" si="70">D606*E606</f>
        <v>0</v>
      </c>
      <c r="G606" s="32"/>
      <c r="H606" s="38">
        <f>F606/$G$671</f>
        <v>0</v>
      </c>
      <c r="I606" s="102"/>
      <c r="J606" s="141"/>
    </row>
    <row r="607" spans="1:10" s="33" customFormat="1" ht="12" hidden="1" customHeight="1" x14ac:dyDescent="0.2">
      <c r="A607" s="40" t="s">
        <v>945</v>
      </c>
      <c r="B607" s="10" t="s">
        <v>1022</v>
      </c>
      <c r="C607" s="57" t="s">
        <v>250</v>
      </c>
      <c r="D607" s="115"/>
      <c r="E607" s="35">
        <v>50338.584355310588</v>
      </c>
      <c r="F607" s="35">
        <f>D607*E607</f>
        <v>0</v>
      </c>
      <c r="G607" s="32"/>
      <c r="H607" s="38">
        <f>F607/$G$671</f>
        <v>0</v>
      </c>
      <c r="I607" s="102"/>
      <c r="J607" s="141"/>
    </row>
    <row r="608" spans="1:10" s="33" customFormat="1" ht="12" hidden="1" customHeight="1" x14ac:dyDescent="0.2">
      <c r="A608" s="40" t="s">
        <v>1103</v>
      </c>
      <c r="B608" s="10" t="s">
        <v>961</v>
      </c>
      <c r="C608" s="57" t="s">
        <v>250</v>
      </c>
      <c r="D608" s="115"/>
      <c r="E608" s="35">
        <v>43218.958615591553</v>
      </c>
      <c r="F608" s="35">
        <f t="shared" si="70"/>
        <v>0</v>
      </c>
      <c r="G608" s="32"/>
      <c r="H608" s="38">
        <f>F608/$G$671</f>
        <v>0</v>
      </c>
      <c r="I608" s="102"/>
      <c r="J608" s="141"/>
    </row>
    <row r="609" spans="1:10" ht="12" hidden="1" customHeight="1" x14ac:dyDescent="0.2">
      <c r="A609" s="40" t="s">
        <v>498</v>
      </c>
      <c r="B609" s="63" t="s">
        <v>570</v>
      </c>
      <c r="C609" s="57"/>
      <c r="D609" s="115"/>
      <c r="E609" s="35"/>
      <c r="F609" s="35"/>
      <c r="G609" s="32"/>
      <c r="H609" s="38"/>
      <c r="I609" s="105"/>
    </row>
    <row r="610" spans="1:10" ht="12" hidden="1" customHeight="1" x14ac:dyDescent="0.2">
      <c r="A610" s="45" t="s">
        <v>951</v>
      </c>
      <c r="B610" s="63" t="s">
        <v>952</v>
      </c>
      <c r="C610" s="57" t="s">
        <v>250</v>
      </c>
      <c r="D610" s="115"/>
      <c r="E610" s="35">
        <v>7506.0248509924022</v>
      </c>
      <c r="F610" s="35">
        <f>D610*E610</f>
        <v>0</v>
      </c>
      <c r="G610" s="32"/>
      <c r="H610" s="38">
        <f>F610/$G$671</f>
        <v>0</v>
      </c>
      <c r="I610" s="105"/>
    </row>
    <row r="611" spans="1:10" ht="12" hidden="1" customHeight="1" x14ac:dyDescent="0.2">
      <c r="A611" s="45" t="s">
        <v>990</v>
      </c>
      <c r="B611" s="63" t="s">
        <v>992</v>
      </c>
      <c r="C611" s="57" t="s">
        <v>250</v>
      </c>
      <c r="D611" s="115"/>
      <c r="E611" s="35">
        <v>8382.1232613816064</v>
      </c>
      <c r="F611" s="35">
        <f>D611*E611</f>
        <v>0</v>
      </c>
      <c r="G611" s="32"/>
      <c r="H611" s="38">
        <f>F611/$G$671</f>
        <v>0</v>
      </c>
      <c r="I611" s="105"/>
    </row>
    <row r="612" spans="1:10" ht="12" hidden="1" customHeight="1" x14ac:dyDescent="0.2">
      <c r="A612" s="46"/>
      <c r="B612" s="65"/>
      <c r="C612" s="69"/>
      <c r="D612" s="70"/>
      <c r="E612" s="67"/>
      <c r="F612" s="66"/>
      <c r="G612" s="66"/>
      <c r="H612" s="66"/>
      <c r="I612" s="105">
        <f>SUM(H603:H611)</f>
        <v>0</v>
      </c>
    </row>
    <row r="613" spans="1:10" ht="12" hidden="1" customHeight="1" x14ac:dyDescent="0.2">
      <c r="A613" s="44" t="s">
        <v>440</v>
      </c>
      <c r="B613" s="27" t="s">
        <v>441</v>
      </c>
      <c r="C613" s="95"/>
      <c r="D613" s="107"/>
      <c r="E613" s="107"/>
      <c r="F613" s="28"/>
      <c r="G613" s="5">
        <f>SUBTOTAL(109,F613:F621)</f>
        <v>0</v>
      </c>
      <c r="H613" s="6">
        <f>G613/$G$671</f>
        <v>0</v>
      </c>
    </row>
    <row r="614" spans="1:10" s="33" customFormat="1" ht="12" hidden="1" customHeight="1" x14ac:dyDescent="0.2">
      <c r="A614" s="40" t="s">
        <v>499</v>
      </c>
      <c r="B614" s="10" t="s">
        <v>853</v>
      </c>
      <c r="C614" s="57"/>
      <c r="D614" s="115"/>
      <c r="E614" s="54"/>
      <c r="F614" s="53"/>
      <c r="G614" s="37"/>
      <c r="H614" s="55"/>
      <c r="I614" s="102"/>
      <c r="J614" s="141"/>
    </row>
    <row r="615" spans="1:10" s="33" customFormat="1" ht="48" hidden="1" customHeight="1" x14ac:dyDescent="0.2">
      <c r="A615" s="40" t="s">
        <v>254</v>
      </c>
      <c r="B615" s="10" t="s">
        <v>972</v>
      </c>
      <c r="C615" s="57" t="s">
        <v>250</v>
      </c>
      <c r="D615" s="115"/>
      <c r="E615" s="35">
        <v>492676.97595852282</v>
      </c>
      <c r="F615" s="35">
        <f>D615*E615</f>
        <v>0</v>
      </c>
      <c r="G615" s="32"/>
      <c r="H615" s="38">
        <f>F615/$G$671</f>
        <v>0</v>
      </c>
      <c r="I615" s="102"/>
      <c r="J615" s="141"/>
    </row>
    <row r="616" spans="1:10" s="33" customFormat="1" ht="48" hidden="1" x14ac:dyDescent="0.2">
      <c r="A616" s="40" t="s">
        <v>983</v>
      </c>
      <c r="B616" s="10" t="s">
        <v>985</v>
      </c>
      <c r="C616" s="57" t="s">
        <v>250</v>
      </c>
      <c r="D616" s="115"/>
      <c r="E616" s="35">
        <v>492676.97595852282</v>
      </c>
      <c r="F616" s="35">
        <f>D616*E616</f>
        <v>0</v>
      </c>
      <c r="G616" s="32"/>
      <c r="H616" s="38">
        <f>F616/$G$671</f>
        <v>0</v>
      </c>
      <c r="I616" s="102"/>
      <c r="J616" s="141"/>
    </row>
    <row r="617" spans="1:10" s="33" customFormat="1" ht="12" hidden="1" customHeight="1" x14ac:dyDescent="0.2">
      <c r="A617" s="40" t="s">
        <v>500</v>
      </c>
      <c r="B617" s="10" t="s">
        <v>121</v>
      </c>
      <c r="C617" s="57"/>
      <c r="D617" s="115"/>
      <c r="E617" s="35"/>
      <c r="F617" s="51"/>
      <c r="G617" s="32"/>
      <c r="H617" s="38"/>
      <c r="I617" s="102"/>
      <c r="J617" s="141"/>
    </row>
    <row r="618" spans="1:10" s="33" customFormat="1" ht="36" hidden="1" x14ac:dyDescent="0.2">
      <c r="A618" s="40" t="s">
        <v>986</v>
      </c>
      <c r="B618" s="10" t="s">
        <v>984</v>
      </c>
      <c r="C618" s="57" t="s">
        <v>250</v>
      </c>
      <c r="D618" s="115"/>
      <c r="E618" s="35">
        <v>230017.81477500004</v>
      </c>
      <c r="F618" s="35">
        <f>D618*E618</f>
        <v>0</v>
      </c>
      <c r="G618" s="32"/>
      <c r="H618" s="38">
        <f>F618/$G$671</f>
        <v>0</v>
      </c>
      <c r="I618" s="102"/>
      <c r="J618" s="141"/>
    </row>
    <row r="619" spans="1:10" s="33" customFormat="1" ht="12" hidden="1" customHeight="1" x14ac:dyDescent="0.2">
      <c r="A619" s="40" t="s">
        <v>3</v>
      </c>
      <c r="B619" s="10" t="s">
        <v>570</v>
      </c>
      <c r="C619" s="57"/>
      <c r="D619" s="115"/>
      <c r="E619" s="35"/>
      <c r="F619" s="35"/>
      <c r="G619" s="32"/>
      <c r="H619" s="38"/>
      <c r="I619" s="102"/>
      <c r="J619" s="141"/>
    </row>
    <row r="620" spans="1:10" s="33" customFormat="1" ht="12" hidden="1" customHeight="1" x14ac:dyDescent="0.2">
      <c r="A620" s="83" t="s">
        <v>4</v>
      </c>
      <c r="B620" s="121" t="s">
        <v>5</v>
      </c>
      <c r="C620" s="122" t="s">
        <v>114</v>
      </c>
      <c r="D620" s="123"/>
      <c r="E620" s="124">
        <v>18331.748773800002</v>
      </c>
      <c r="F620" s="35">
        <f>D620*E620</f>
        <v>0</v>
      </c>
      <c r="G620" s="125"/>
      <c r="H620" s="38">
        <f>F620/$G$671</f>
        <v>0</v>
      </c>
      <c r="I620" s="102"/>
      <c r="J620" s="141"/>
    </row>
    <row r="621" spans="1:10" s="68" customFormat="1" ht="12" hidden="1" customHeight="1" x14ac:dyDescent="0.2">
      <c r="A621" s="46"/>
      <c r="B621" s="65"/>
      <c r="C621" s="69"/>
      <c r="D621" s="70"/>
      <c r="E621" s="67"/>
      <c r="F621" s="66"/>
      <c r="G621" s="66"/>
      <c r="H621" s="66"/>
      <c r="I621" s="112">
        <f>SUM(H615:H620)</f>
        <v>0</v>
      </c>
      <c r="J621" s="143"/>
    </row>
    <row r="622" spans="1:10" ht="12" customHeight="1" x14ac:dyDescent="0.2">
      <c r="A622" s="44" t="s">
        <v>442</v>
      </c>
      <c r="B622" s="27" t="s">
        <v>557</v>
      </c>
      <c r="C622" s="95"/>
      <c r="D622" s="107"/>
      <c r="E622" s="49"/>
      <c r="F622" s="28"/>
      <c r="G622" s="5">
        <f>SUBTOTAL(109,F622:F633)</f>
        <v>33019.279999999999</v>
      </c>
      <c r="H622" s="6">
        <f>G622/$G$671</f>
        <v>6.7925237792712742E-3</v>
      </c>
    </row>
    <row r="623" spans="1:10" s="33" customFormat="1" ht="12" hidden="1" customHeight="1" x14ac:dyDescent="0.2">
      <c r="A623" s="40" t="s">
        <v>243</v>
      </c>
      <c r="B623" s="10" t="s">
        <v>734</v>
      </c>
      <c r="C623" s="57"/>
      <c r="D623" s="115"/>
      <c r="E623" s="35"/>
      <c r="F623" s="51"/>
      <c r="G623" s="32"/>
      <c r="H623" s="38"/>
      <c r="I623" s="102"/>
      <c r="J623" s="141"/>
    </row>
    <row r="624" spans="1:10" s="33" customFormat="1" ht="12" hidden="1" customHeight="1" x14ac:dyDescent="0.2">
      <c r="A624" s="40" t="s">
        <v>242</v>
      </c>
      <c r="B624" s="10" t="s">
        <v>512</v>
      </c>
      <c r="C624" s="57" t="s">
        <v>712</v>
      </c>
      <c r="D624" s="115"/>
      <c r="E624" s="35">
        <v>6785.3870827833962</v>
      </c>
      <c r="F624" s="35">
        <f>D624*E624</f>
        <v>0</v>
      </c>
      <c r="G624" s="32"/>
      <c r="H624" s="38">
        <f>F624/$G$671</f>
        <v>0</v>
      </c>
      <c r="I624" s="102"/>
      <c r="J624" s="141"/>
    </row>
    <row r="625" spans="1:10" s="33" customFormat="1" ht="12" hidden="1" customHeight="1" x14ac:dyDescent="0.2">
      <c r="A625" s="40" t="s">
        <v>737</v>
      </c>
      <c r="B625" s="10" t="s">
        <v>738</v>
      </c>
      <c r="C625" s="57"/>
      <c r="D625" s="115"/>
      <c r="E625" s="35"/>
      <c r="F625" s="51"/>
      <c r="G625" s="32"/>
      <c r="H625" s="38"/>
      <c r="I625" s="102"/>
      <c r="J625" s="141"/>
    </row>
    <row r="626" spans="1:10" s="33" customFormat="1" ht="24" hidden="1" x14ac:dyDescent="0.2">
      <c r="A626" s="40" t="s">
        <v>777</v>
      </c>
      <c r="B626" s="10" t="s">
        <v>81</v>
      </c>
      <c r="C626" s="57" t="s">
        <v>250</v>
      </c>
      <c r="D626" s="115"/>
      <c r="E626" s="35">
        <v>4014.7006438636367</v>
      </c>
      <c r="F626" s="35">
        <f>D626*E626</f>
        <v>0</v>
      </c>
      <c r="G626" s="32"/>
      <c r="H626" s="38">
        <f>F626/$G$671</f>
        <v>0</v>
      </c>
      <c r="I626" s="102"/>
      <c r="J626" s="141"/>
    </row>
    <row r="627" spans="1:10" s="33" customFormat="1" ht="12" customHeight="1" x14ac:dyDescent="0.2">
      <c r="A627" s="40" t="s">
        <v>733</v>
      </c>
      <c r="B627" s="10" t="s">
        <v>735</v>
      </c>
      <c r="C627" s="57"/>
      <c r="D627" s="115"/>
      <c r="E627" s="35"/>
      <c r="F627" s="51"/>
      <c r="G627" s="32"/>
      <c r="H627" s="38"/>
      <c r="I627" s="102"/>
      <c r="J627" s="141"/>
    </row>
    <row r="628" spans="1:10" s="33" customFormat="1" ht="12" customHeight="1" x14ac:dyDescent="0.2">
      <c r="A628" s="40" t="s">
        <v>244</v>
      </c>
      <c r="B628" s="10" t="s">
        <v>736</v>
      </c>
      <c r="C628" s="57" t="s">
        <v>250</v>
      </c>
      <c r="D628" s="108">
        <v>4</v>
      </c>
      <c r="E628" s="35">
        <v>8254.82</v>
      </c>
      <c r="F628" s="35">
        <f>D628*E628</f>
        <v>33019.279999999999</v>
      </c>
      <c r="G628" s="32"/>
      <c r="H628" s="38">
        <f>F628/$G$671</f>
        <v>6.7925237792712742E-3</v>
      </c>
      <c r="I628" s="102"/>
      <c r="J628" s="141"/>
    </row>
    <row r="629" spans="1:10" s="33" customFormat="1" ht="12" hidden="1" customHeight="1" x14ac:dyDescent="0.2">
      <c r="A629" s="40" t="s">
        <v>762</v>
      </c>
      <c r="B629" s="10" t="s">
        <v>763</v>
      </c>
      <c r="C629" s="57" t="s">
        <v>250</v>
      </c>
      <c r="D629" s="108"/>
      <c r="E629" s="35">
        <v>17782.929611644391</v>
      </c>
      <c r="F629" s="35">
        <f>D629*E629</f>
        <v>0</v>
      </c>
      <c r="G629" s="32"/>
      <c r="H629" s="38">
        <f>F629/$G$671</f>
        <v>0</v>
      </c>
      <c r="I629" s="102"/>
      <c r="J629" s="141"/>
    </row>
    <row r="630" spans="1:10" s="33" customFormat="1" ht="12" hidden="1" customHeight="1" x14ac:dyDescent="0.2">
      <c r="A630" s="40" t="s">
        <v>895</v>
      </c>
      <c r="B630" s="10" t="s">
        <v>896</v>
      </c>
      <c r="C630" s="57" t="s">
        <v>250</v>
      </c>
      <c r="D630" s="108"/>
      <c r="E630" s="35">
        <v>11322.662323710299</v>
      </c>
      <c r="F630" s="35">
        <f>D630*E630</f>
        <v>0</v>
      </c>
      <c r="G630" s="32"/>
      <c r="H630" s="38">
        <f>F630/$G$671</f>
        <v>0</v>
      </c>
      <c r="I630" s="102"/>
      <c r="J630" s="141"/>
    </row>
    <row r="631" spans="1:10" s="33" customFormat="1" ht="12" hidden="1" customHeight="1" x14ac:dyDescent="0.2">
      <c r="A631" s="40" t="s">
        <v>732</v>
      </c>
      <c r="B631" s="10" t="s">
        <v>570</v>
      </c>
      <c r="C631" s="57"/>
      <c r="D631" s="108"/>
      <c r="E631" s="35"/>
      <c r="F631" s="51"/>
      <c r="G631" s="32"/>
      <c r="H631" s="38"/>
      <c r="I631" s="102"/>
      <c r="J631" s="141"/>
    </row>
    <row r="632" spans="1:10" s="33" customFormat="1" ht="12" hidden="1" customHeight="1" x14ac:dyDescent="0.2">
      <c r="A632" s="40" t="s">
        <v>245</v>
      </c>
      <c r="B632" s="10" t="s">
        <v>62</v>
      </c>
      <c r="C632" s="57" t="s">
        <v>250</v>
      </c>
      <c r="D632" s="108"/>
      <c r="E632" s="35">
        <v>678.72310753389706</v>
      </c>
      <c r="F632" s="35">
        <f>D632*E632</f>
        <v>0</v>
      </c>
      <c r="G632" s="32"/>
      <c r="H632" s="38">
        <f>F632/$G$671</f>
        <v>0</v>
      </c>
      <c r="I632" s="102"/>
      <c r="J632" s="141"/>
    </row>
    <row r="633" spans="1:10" ht="12" customHeight="1" x14ac:dyDescent="0.2">
      <c r="A633" s="46"/>
      <c r="B633" s="65"/>
      <c r="C633" s="69"/>
      <c r="D633" s="70"/>
      <c r="E633" s="67"/>
      <c r="F633" s="66"/>
      <c r="G633" s="66"/>
      <c r="H633" s="66"/>
      <c r="I633" s="105">
        <f>SUM(H623:H632)</f>
        <v>6.7925237792712742E-3</v>
      </c>
    </row>
    <row r="634" spans="1:10" ht="12" hidden="1" customHeight="1" x14ac:dyDescent="0.2">
      <c r="A634" s="44" t="s">
        <v>443</v>
      </c>
      <c r="B634" s="27" t="s">
        <v>444</v>
      </c>
      <c r="C634" s="95"/>
      <c r="D634" s="107"/>
      <c r="E634" s="49"/>
      <c r="F634" s="28"/>
      <c r="G634" s="5">
        <f>SUBTOTAL(109,F634:F638)</f>
        <v>0</v>
      </c>
      <c r="H634" s="6">
        <f>G634/$G$671</f>
        <v>0</v>
      </c>
    </row>
    <row r="635" spans="1:10" s="33" customFormat="1" ht="12" hidden="1" customHeight="1" x14ac:dyDescent="0.2">
      <c r="A635" s="40" t="s">
        <v>798</v>
      </c>
      <c r="B635" s="10" t="s">
        <v>692</v>
      </c>
      <c r="C635" s="57"/>
      <c r="D635" s="115"/>
      <c r="E635" s="35"/>
      <c r="F635" s="35"/>
      <c r="G635" s="32"/>
      <c r="H635" s="38"/>
      <c r="I635" s="102"/>
      <c r="J635" s="141"/>
    </row>
    <row r="636" spans="1:10" s="33" customFormat="1" ht="12" hidden="1" customHeight="1" x14ac:dyDescent="0.2">
      <c r="A636" s="40" t="s">
        <v>1104</v>
      </c>
      <c r="B636" s="10" t="s">
        <v>421</v>
      </c>
      <c r="C636" s="111" t="s">
        <v>868</v>
      </c>
      <c r="D636" s="115"/>
      <c r="E636" s="35">
        <v>5471.060618736572</v>
      </c>
      <c r="F636" s="35">
        <f t="shared" ref="F636:F637" si="71">D636*E636</f>
        <v>0</v>
      </c>
      <c r="G636" s="32"/>
      <c r="H636" s="38">
        <f>F636/$G$671</f>
        <v>0</v>
      </c>
      <c r="I636" s="102"/>
      <c r="J636" s="141"/>
    </row>
    <row r="637" spans="1:10" s="33" customFormat="1" ht="12" hidden="1" customHeight="1" x14ac:dyDescent="0.2">
      <c r="A637" s="40" t="s">
        <v>501</v>
      </c>
      <c r="B637" s="10" t="s">
        <v>502</v>
      </c>
      <c r="C637" s="57" t="s">
        <v>868</v>
      </c>
      <c r="D637" s="115"/>
      <c r="E637" s="35">
        <v>4638.9578772519326</v>
      </c>
      <c r="F637" s="35">
        <f t="shared" si="71"/>
        <v>0</v>
      </c>
      <c r="G637" s="32"/>
      <c r="H637" s="38">
        <f>F637/$G$671</f>
        <v>0</v>
      </c>
      <c r="I637" s="102"/>
      <c r="J637" s="141"/>
    </row>
    <row r="638" spans="1:10" s="68" customFormat="1" ht="12" hidden="1" customHeight="1" x14ac:dyDescent="0.2">
      <c r="A638" s="46"/>
      <c r="B638" s="65"/>
      <c r="C638" s="69"/>
      <c r="D638" s="70"/>
      <c r="E638" s="67"/>
      <c r="F638" s="66"/>
      <c r="G638" s="66"/>
      <c r="H638" s="66"/>
      <c r="I638" s="112">
        <f>SUM(H635:H637)</f>
        <v>0</v>
      </c>
      <c r="J638" s="143"/>
    </row>
    <row r="639" spans="1:10" ht="12" customHeight="1" x14ac:dyDescent="0.2">
      <c r="A639" s="44">
        <v>30</v>
      </c>
      <c r="B639" s="27" t="s">
        <v>870</v>
      </c>
      <c r="C639" s="95"/>
      <c r="D639" s="107"/>
      <c r="E639" s="49"/>
      <c r="F639" s="28"/>
      <c r="G639" s="5">
        <f>SUBTOTAL(109,F639:F656)</f>
        <v>647555.76600000006</v>
      </c>
      <c r="H639" s="6">
        <f>G639/$G$671</f>
        <v>0.13321120081840748</v>
      </c>
    </row>
    <row r="640" spans="1:10" s="33" customFormat="1" ht="12" hidden="1" customHeight="1" x14ac:dyDescent="0.2">
      <c r="A640" s="40" t="s">
        <v>553</v>
      </c>
      <c r="B640" s="10" t="s">
        <v>445</v>
      </c>
      <c r="C640" s="57"/>
      <c r="D640" s="115"/>
      <c r="E640" s="35"/>
      <c r="F640" s="35"/>
      <c r="G640" s="32"/>
      <c r="H640" s="38"/>
      <c r="I640" s="102"/>
      <c r="J640" s="141"/>
    </row>
    <row r="641" spans="1:10" s="33" customFormat="1" ht="24" hidden="1" customHeight="1" x14ac:dyDescent="0.2">
      <c r="A641" s="40" t="s">
        <v>700</v>
      </c>
      <c r="B641" s="10" t="s">
        <v>552</v>
      </c>
      <c r="C641" s="57" t="s">
        <v>868</v>
      </c>
      <c r="D641" s="115"/>
      <c r="E641" s="35">
        <v>690.45602916592816</v>
      </c>
      <c r="F641" s="35">
        <f>D641*E641</f>
        <v>0</v>
      </c>
      <c r="G641" s="32"/>
      <c r="H641" s="38">
        <f>F641/$G$671</f>
        <v>0</v>
      </c>
      <c r="I641" s="102"/>
      <c r="J641" s="141"/>
    </row>
    <row r="642" spans="1:10" s="33" customFormat="1" ht="12" customHeight="1" x14ac:dyDescent="0.2">
      <c r="A642" s="40" t="s">
        <v>558</v>
      </c>
      <c r="B642" s="10" t="s">
        <v>446</v>
      </c>
      <c r="C642" s="57"/>
      <c r="D642" s="108"/>
      <c r="E642" s="35"/>
      <c r="F642" s="35"/>
      <c r="G642" s="32"/>
      <c r="H642" s="38"/>
      <c r="I642" s="102"/>
      <c r="J642" s="141"/>
    </row>
    <row r="643" spans="1:10" s="33" customFormat="1" ht="24" customHeight="1" x14ac:dyDescent="0.2">
      <c r="A643" s="40" t="s">
        <v>609</v>
      </c>
      <c r="B643" s="10" t="s">
        <v>92</v>
      </c>
      <c r="C643" s="57" t="s">
        <v>868</v>
      </c>
      <c r="D643" s="108">
        <v>555.6</v>
      </c>
      <c r="E643" s="35">
        <v>704.68</v>
      </c>
      <c r="F643" s="35">
        <f>D643*E643</f>
        <v>391520.20799999998</v>
      </c>
      <c r="G643" s="32"/>
      <c r="H643" s="38">
        <f>F643/$G$671</f>
        <v>8.0541136054609164E-2</v>
      </c>
      <c r="I643" s="102"/>
      <c r="J643" s="141"/>
    </row>
    <row r="644" spans="1:10" s="33" customFormat="1" ht="12" customHeight="1" x14ac:dyDescent="0.2">
      <c r="A644" s="40" t="s">
        <v>559</v>
      </c>
      <c r="B644" s="10" t="s">
        <v>851</v>
      </c>
      <c r="C644" s="57"/>
      <c r="D644" s="108"/>
      <c r="E644" s="35"/>
      <c r="F644" s="35"/>
      <c r="G644" s="32"/>
      <c r="H644" s="38"/>
      <c r="I644" s="102"/>
      <c r="J644" s="141"/>
    </row>
    <row r="645" spans="1:10" s="33" customFormat="1" ht="24" customHeight="1" x14ac:dyDescent="0.2">
      <c r="A645" s="40" t="s">
        <v>610</v>
      </c>
      <c r="B645" s="10" t="s">
        <v>44</v>
      </c>
      <c r="C645" s="57" t="s">
        <v>868</v>
      </c>
      <c r="D645" s="108">
        <v>189</v>
      </c>
      <c r="E645" s="35">
        <v>843.91</v>
      </c>
      <c r="F645" s="35">
        <f t="shared" ref="F645" si="72">D645*E645</f>
        <v>159498.99</v>
      </c>
      <c r="G645" s="32"/>
      <c r="H645" s="38">
        <f>F645/$G$671</f>
        <v>3.2811154039238621E-2</v>
      </c>
      <c r="I645" s="102"/>
      <c r="J645" s="141"/>
    </row>
    <row r="646" spans="1:10" s="33" customFormat="1" ht="12" customHeight="1" x14ac:dyDescent="0.2">
      <c r="A646" s="40" t="s">
        <v>560</v>
      </c>
      <c r="B646" s="10" t="s">
        <v>447</v>
      </c>
      <c r="C646" s="57"/>
      <c r="D646" s="108"/>
      <c r="E646" s="35"/>
      <c r="F646" s="35"/>
      <c r="G646" s="32"/>
      <c r="H646" s="38"/>
      <c r="I646" s="102"/>
      <c r="J646" s="141"/>
    </row>
    <row r="647" spans="1:10" s="33" customFormat="1" ht="35.25" customHeight="1" x14ac:dyDescent="0.2">
      <c r="A647" s="40" t="s">
        <v>253</v>
      </c>
      <c r="B647" s="10" t="s">
        <v>1196</v>
      </c>
      <c r="C647" s="111" t="s">
        <v>868</v>
      </c>
      <c r="D647" s="108">
        <v>84</v>
      </c>
      <c r="E647" s="35">
        <v>1023.91</v>
      </c>
      <c r="F647" s="35">
        <f>D647*E647</f>
        <v>86008.44</v>
      </c>
      <c r="G647" s="32"/>
      <c r="H647" s="38">
        <f>F647/$G$671</f>
        <v>1.7693128799841387E-2</v>
      </c>
      <c r="I647" s="102"/>
      <c r="J647" s="141"/>
    </row>
    <row r="648" spans="1:10" s="33" customFormat="1" ht="12" customHeight="1" x14ac:dyDescent="0.2">
      <c r="A648" s="40" t="s">
        <v>561</v>
      </c>
      <c r="B648" s="10" t="s">
        <v>693</v>
      </c>
      <c r="C648" s="57"/>
      <c r="D648" s="108"/>
      <c r="E648" s="35"/>
      <c r="F648" s="35"/>
      <c r="G648" s="32"/>
      <c r="H648" s="38"/>
      <c r="I648" s="102"/>
      <c r="J648" s="141"/>
    </row>
    <row r="649" spans="1:10" s="33" customFormat="1" ht="36" customHeight="1" x14ac:dyDescent="0.2">
      <c r="A649" s="40" t="s">
        <v>275</v>
      </c>
      <c r="B649" s="10" t="s">
        <v>1008</v>
      </c>
      <c r="C649" s="57" t="s">
        <v>868</v>
      </c>
      <c r="D649" s="108">
        <v>9.6</v>
      </c>
      <c r="E649" s="35">
        <v>1096.68</v>
      </c>
      <c r="F649" s="35">
        <f>D649*E649</f>
        <v>10528.128000000001</v>
      </c>
      <c r="G649" s="32"/>
      <c r="H649" s="38">
        <f>F649/$G$671</f>
        <v>2.1657819247182775E-3</v>
      </c>
      <c r="I649" s="102"/>
      <c r="J649" s="141"/>
    </row>
    <row r="650" spans="1:10" s="33" customFormat="1" ht="12" hidden="1" customHeight="1" x14ac:dyDescent="0.2">
      <c r="A650" s="40" t="s">
        <v>562</v>
      </c>
      <c r="B650" s="10" t="s">
        <v>570</v>
      </c>
      <c r="C650" s="57"/>
      <c r="D650" s="108"/>
      <c r="E650" s="35"/>
      <c r="F650" s="35"/>
      <c r="G650" s="32"/>
      <c r="H650" s="38"/>
      <c r="I650" s="102"/>
      <c r="J650" s="141"/>
    </row>
    <row r="651" spans="1:10" s="33" customFormat="1" ht="12" hidden="1" customHeight="1" x14ac:dyDescent="0.2">
      <c r="A651" s="40" t="s">
        <v>1105</v>
      </c>
      <c r="B651" s="10" t="s">
        <v>201</v>
      </c>
      <c r="C651" s="57" t="s">
        <v>868</v>
      </c>
      <c r="D651" s="108"/>
      <c r="E651" s="35">
        <v>632.61681769035442</v>
      </c>
      <c r="F651" s="35">
        <f t="shared" ref="F651:F654" si="73">D651*E651</f>
        <v>0</v>
      </c>
      <c r="G651" s="32"/>
      <c r="H651" s="38">
        <f>F651/$G$671</f>
        <v>0</v>
      </c>
      <c r="I651" s="102"/>
      <c r="J651" s="141"/>
    </row>
    <row r="652" spans="1:10" s="33" customFormat="1" ht="12" hidden="1" customHeight="1" x14ac:dyDescent="0.2">
      <c r="A652" s="40" t="s">
        <v>1106</v>
      </c>
      <c r="B652" s="10" t="s">
        <v>914</v>
      </c>
      <c r="C652" s="57" t="s">
        <v>868</v>
      </c>
      <c r="D652" s="108"/>
      <c r="E652" s="35">
        <v>425.67228088887754</v>
      </c>
      <c r="F652" s="35">
        <f t="shared" si="73"/>
        <v>0</v>
      </c>
      <c r="G652" s="32"/>
      <c r="H652" s="38">
        <f>F652/$G$671</f>
        <v>0</v>
      </c>
      <c r="I652" s="102"/>
      <c r="J652" s="141"/>
    </row>
    <row r="653" spans="1:10" s="33" customFormat="1" ht="24" hidden="1" x14ac:dyDescent="0.2">
      <c r="A653" s="40" t="s">
        <v>1107</v>
      </c>
      <c r="B653" s="10" t="s">
        <v>915</v>
      </c>
      <c r="C653" s="57" t="s">
        <v>868</v>
      </c>
      <c r="D653" s="108"/>
      <c r="E653" s="35">
        <v>2410.4732562945455</v>
      </c>
      <c r="F653" s="35">
        <f t="shared" si="73"/>
        <v>0</v>
      </c>
      <c r="G653" s="32"/>
      <c r="H653" s="38">
        <f>F653/$G$671</f>
        <v>0</v>
      </c>
      <c r="I653" s="102"/>
      <c r="J653" s="141"/>
    </row>
    <row r="654" spans="1:10" s="33" customFormat="1" ht="12" hidden="1" customHeight="1" x14ac:dyDescent="0.2">
      <c r="A654" s="40" t="s">
        <v>408</v>
      </c>
      <c r="B654" s="10" t="s">
        <v>63</v>
      </c>
      <c r="C654" s="57" t="s">
        <v>868</v>
      </c>
      <c r="D654" s="108"/>
      <c r="E654" s="35">
        <v>2585.6796332670428</v>
      </c>
      <c r="F654" s="35">
        <f t="shared" si="73"/>
        <v>0</v>
      </c>
      <c r="G654" s="32"/>
      <c r="H654" s="38">
        <f>F654/$G$671</f>
        <v>0</v>
      </c>
      <c r="I654" s="102"/>
      <c r="J654" s="141"/>
    </row>
    <row r="655" spans="1:10" s="33" customFormat="1" ht="12" hidden="1" customHeight="1" x14ac:dyDescent="0.2">
      <c r="A655" s="40" t="s">
        <v>276</v>
      </c>
      <c r="B655" s="10" t="s">
        <v>1029</v>
      </c>
      <c r="C655" s="57" t="s">
        <v>868</v>
      </c>
      <c r="D655" s="108"/>
      <c r="E655" s="35">
        <v>2585.6796332670428</v>
      </c>
      <c r="F655" s="35">
        <f>D655*E655</f>
        <v>0</v>
      </c>
      <c r="G655" s="32"/>
      <c r="H655" s="38">
        <f>F655/$G$671</f>
        <v>0</v>
      </c>
      <c r="I655" s="102"/>
      <c r="J655" s="141"/>
    </row>
    <row r="656" spans="1:10" s="68" customFormat="1" ht="12" customHeight="1" x14ac:dyDescent="0.2">
      <c r="A656" s="46"/>
      <c r="B656" s="87"/>
      <c r="C656" s="69"/>
      <c r="D656" s="70"/>
      <c r="E656" s="91"/>
      <c r="F656" s="91"/>
      <c r="G656" s="92"/>
      <c r="H656" s="82"/>
      <c r="I656" s="104">
        <f>SUM(H640:H655)</f>
        <v>0.13321120081840745</v>
      </c>
      <c r="J656" s="143"/>
    </row>
    <row r="657" spans="1:10" ht="12" customHeight="1" x14ac:dyDescent="0.2">
      <c r="A657" s="44" t="s">
        <v>723</v>
      </c>
      <c r="B657" s="27" t="s">
        <v>869</v>
      </c>
      <c r="C657" s="95"/>
      <c r="D657" s="107"/>
      <c r="E657" s="49"/>
      <c r="F657" s="28"/>
      <c r="G657" s="5">
        <f>SUBTOTAL(109,F657:F667)</f>
        <v>269200.36</v>
      </c>
      <c r="H657" s="6">
        <f>G657/$G$671</f>
        <v>5.5378247093467441E-2</v>
      </c>
    </row>
    <row r="658" spans="1:10" s="33" customFormat="1" ht="12" hidden="1" customHeight="1" x14ac:dyDescent="0.2">
      <c r="A658" s="40" t="s">
        <v>707</v>
      </c>
      <c r="B658" s="10" t="s">
        <v>724</v>
      </c>
      <c r="C658" s="57"/>
      <c r="D658" s="115"/>
      <c r="E658" s="35"/>
      <c r="F658" s="35"/>
      <c r="G658" s="32"/>
      <c r="H658" s="38"/>
      <c r="I658" s="102"/>
      <c r="J658" s="141"/>
    </row>
    <row r="659" spans="1:10" s="33" customFormat="1" ht="12" hidden="1" customHeight="1" x14ac:dyDescent="0.2">
      <c r="A659" s="40" t="s">
        <v>708</v>
      </c>
      <c r="B659" s="10" t="s">
        <v>987</v>
      </c>
      <c r="C659" s="57" t="s">
        <v>868</v>
      </c>
      <c r="D659" s="108"/>
      <c r="E659" s="35">
        <v>16251.450958784848</v>
      </c>
      <c r="F659" s="35">
        <f>D659*E659</f>
        <v>0</v>
      </c>
      <c r="G659" s="32"/>
      <c r="H659" s="38">
        <f>F659/$G$671</f>
        <v>0</v>
      </c>
      <c r="I659" s="102"/>
      <c r="J659" s="141"/>
    </row>
    <row r="660" spans="1:10" s="33" customFormat="1" ht="12" customHeight="1" x14ac:dyDescent="0.2">
      <c r="A660" s="40" t="s">
        <v>725</v>
      </c>
      <c r="B660" s="10" t="s">
        <v>570</v>
      </c>
      <c r="C660" s="57"/>
      <c r="D660" s="115"/>
      <c r="E660" s="35"/>
      <c r="F660" s="35"/>
      <c r="G660" s="32"/>
      <c r="H660" s="38"/>
      <c r="I660" s="102"/>
      <c r="J660" s="141"/>
    </row>
    <row r="661" spans="1:10" s="33" customFormat="1" ht="38.25" customHeight="1" x14ac:dyDescent="0.2">
      <c r="A661" s="40" t="s">
        <v>1108</v>
      </c>
      <c r="B661" s="10" t="s">
        <v>1203</v>
      </c>
      <c r="C661" s="57" t="s">
        <v>250</v>
      </c>
      <c r="D661" s="115">
        <v>8</v>
      </c>
      <c r="E661" s="35">
        <v>22316.31</v>
      </c>
      <c r="F661" s="35">
        <f t="shared" ref="F661:F665" si="74">D661*E661</f>
        <v>178530.48</v>
      </c>
      <c r="G661" s="32"/>
      <c r="H661" s="38">
        <f t="shared" ref="H661:H666" si="75">F661/$G$671</f>
        <v>3.6726195444743641E-2</v>
      </c>
      <c r="I661" s="102"/>
      <c r="J661" s="141"/>
    </row>
    <row r="662" spans="1:10" s="33" customFormat="1" ht="50.25" customHeight="1" x14ac:dyDescent="0.2">
      <c r="A662" s="40" t="s">
        <v>1184</v>
      </c>
      <c r="B662" s="10" t="s">
        <v>1204</v>
      </c>
      <c r="C662" s="57" t="s">
        <v>250</v>
      </c>
      <c r="D662" s="115">
        <v>1</v>
      </c>
      <c r="E662" s="35">
        <v>52436.58</v>
      </c>
      <c r="F662" s="35">
        <f t="shared" si="74"/>
        <v>52436.58</v>
      </c>
      <c r="G662" s="32"/>
      <c r="H662" s="38">
        <f t="shared" si="75"/>
        <v>1.078693165186099E-2</v>
      </c>
      <c r="I662" s="102"/>
      <c r="J662" s="141"/>
    </row>
    <row r="663" spans="1:10" s="33" customFormat="1" ht="29.25" customHeight="1" x14ac:dyDescent="0.2">
      <c r="A663" s="40" t="s">
        <v>1185</v>
      </c>
      <c r="B663" s="10" t="s">
        <v>1205</v>
      </c>
      <c r="C663" s="57" t="s">
        <v>250</v>
      </c>
      <c r="D663" s="115">
        <v>2</v>
      </c>
      <c r="E663" s="35">
        <v>19116.650000000001</v>
      </c>
      <c r="F663" s="35">
        <f t="shared" si="74"/>
        <v>38233.300000000003</v>
      </c>
      <c r="G663" s="32"/>
      <c r="H663" s="38">
        <f t="shared" si="75"/>
        <v>7.8651199968628165E-3</v>
      </c>
      <c r="I663" s="102"/>
      <c r="J663" s="141"/>
    </row>
    <row r="664" spans="1:10" s="33" customFormat="1" ht="38.25" hidden="1" customHeight="1" x14ac:dyDescent="0.2">
      <c r="A664" s="40" t="s">
        <v>709</v>
      </c>
      <c r="B664" s="10" t="s">
        <v>962</v>
      </c>
      <c r="C664" s="57" t="s">
        <v>250</v>
      </c>
      <c r="D664" s="115"/>
      <c r="E664" s="35">
        <v>39427.790689835274</v>
      </c>
      <c r="F664" s="35">
        <f t="shared" si="74"/>
        <v>0</v>
      </c>
      <c r="G664" s="32"/>
      <c r="H664" s="38">
        <f t="shared" si="75"/>
        <v>0</v>
      </c>
      <c r="I664" s="102"/>
      <c r="J664" s="141"/>
    </row>
    <row r="665" spans="1:10" s="33" customFormat="1" ht="12" hidden="1" customHeight="1" x14ac:dyDescent="0.2">
      <c r="A665" s="40" t="s">
        <v>34</v>
      </c>
      <c r="B665" s="10" t="s">
        <v>67</v>
      </c>
      <c r="C665" s="57" t="s">
        <v>250</v>
      </c>
      <c r="D665" s="115"/>
      <c r="E665" s="35">
        <v>1293.7725992582198</v>
      </c>
      <c r="F665" s="35">
        <f t="shared" si="74"/>
        <v>0</v>
      </c>
      <c r="G665" s="32"/>
      <c r="H665" s="38">
        <f t="shared" si="75"/>
        <v>0</v>
      </c>
      <c r="I665" s="102"/>
      <c r="J665" s="141"/>
    </row>
    <row r="666" spans="1:10" s="33" customFormat="1" ht="12" hidden="1" customHeight="1" x14ac:dyDescent="0.2">
      <c r="A666" s="40" t="s">
        <v>35</v>
      </c>
      <c r="B666" s="10" t="s">
        <v>949</v>
      </c>
      <c r="C666" s="57" t="s">
        <v>250</v>
      </c>
      <c r="D666" s="115"/>
      <c r="E666" s="35">
        <v>515.49438844003794</v>
      </c>
      <c r="F666" s="35">
        <f>D666*E666</f>
        <v>0</v>
      </c>
      <c r="G666" s="32"/>
      <c r="H666" s="38">
        <f t="shared" si="75"/>
        <v>0</v>
      </c>
      <c r="I666" s="102"/>
      <c r="J666" s="141"/>
    </row>
    <row r="667" spans="1:10" s="42" customFormat="1" ht="12" customHeight="1" x14ac:dyDescent="0.2">
      <c r="A667" s="46"/>
      <c r="B667" s="87"/>
      <c r="C667" s="93"/>
      <c r="D667" s="109"/>
      <c r="E667" s="91"/>
      <c r="F667" s="91"/>
      <c r="G667" s="92"/>
      <c r="H667" s="82"/>
      <c r="I667" s="104">
        <f>SUM(H658:H666)</f>
        <v>5.5378247093467448E-2</v>
      </c>
      <c r="J667" s="142"/>
    </row>
    <row r="668" spans="1:10" ht="12" customHeight="1" x14ac:dyDescent="0.2">
      <c r="A668" s="44" t="s">
        <v>721</v>
      </c>
      <c r="B668" s="27" t="s">
        <v>771</v>
      </c>
      <c r="C668" s="72"/>
      <c r="D668" s="73"/>
      <c r="E668" s="49"/>
      <c r="F668" s="28"/>
      <c r="G668" s="5">
        <f>SUBTOTAL(109,F668:F671)</f>
        <v>48127.839999999997</v>
      </c>
      <c r="H668" s="6">
        <f>G668/$G$671</f>
        <v>9.9005640839219741E-3</v>
      </c>
    </row>
    <row r="669" spans="1:10" ht="12" customHeight="1" x14ac:dyDescent="0.2">
      <c r="A669" s="47" t="s">
        <v>722</v>
      </c>
      <c r="B669" s="10" t="s">
        <v>772</v>
      </c>
      <c r="C669" s="111" t="s">
        <v>114</v>
      </c>
      <c r="D669" s="115">
        <v>1</v>
      </c>
      <c r="E669" s="35">
        <v>48127.839999999997</v>
      </c>
      <c r="F669" s="35">
        <f>D669*E669</f>
        <v>48127.839999999997</v>
      </c>
      <c r="G669" s="3"/>
      <c r="H669" s="38">
        <f>F669/$G$671</f>
        <v>9.9005640839219741E-3</v>
      </c>
      <c r="I669" s="105"/>
    </row>
    <row r="670" spans="1:10" s="68" customFormat="1" ht="12" customHeight="1" x14ac:dyDescent="0.2">
      <c r="A670" s="46"/>
      <c r="B670" s="65"/>
      <c r="C670" s="66"/>
      <c r="D670" s="66"/>
      <c r="E670" s="66"/>
      <c r="F670" s="66"/>
      <c r="G670" s="71"/>
      <c r="H670" s="66"/>
      <c r="I670" s="112">
        <f>SUM(H669)</f>
        <v>9.9005640839219741E-3</v>
      </c>
      <c r="J670" s="143"/>
    </row>
    <row r="671" spans="1:10" ht="12" customHeight="1" x14ac:dyDescent="0.2">
      <c r="A671" s="97"/>
      <c r="B671" s="110" t="s">
        <v>115</v>
      </c>
      <c r="C671" s="98"/>
      <c r="D671" s="98"/>
      <c r="E671" s="99"/>
      <c r="F671" s="100"/>
      <c r="G671" s="5">
        <f>SUM(G12:G668)</f>
        <v>4861121.0019999994</v>
      </c>
      <c r="H671" s="6">
        <f>G671/$G$671</f>
        <v>1</v>
      </c>
      <c r="I671" s="106">
        <f>SUM(I13:I670)</f>
        <v>0.97326084457751183</v>
      </c>
    </row>
    <row r="672" spans="1:10" ht="12" customHeight="1" x14ac:dyDescent="0.2">
      <c r="A672" s="158"/>
      <c r="B672" s="158"/>
      <c r="C672" s="158"/>
      <c r="D672" s="158"/>
      <c r="E672" s="158"/>
      <c r="F672" s="158"/>
      <c r="G672" s="158"/>
      <c r="H672" s="158"/>
    </row>
    <row r="673" spans="1:10" ht="12" customHeight="1" x14ac:dyDescent="0.2">
      <c r="A673" s="174"/>
      <c r="B673" s="174"/>
      <c r="C673" s="174"/>
      <c r="D673" s="174"/>
      <c r="E673" s="174"/>
      <c r="F673" s="174"/>
      <c r="G673" s="174"/>
      <c r="H673" s="174"/>
      <c r="I673" s="114"/>
    </row>
    <row r="674" spans="1:10" ht="12" customHeight="1" x14ac:dyDescent="0.2">
      <c r="A674" s="158" t="s">
        <v>1206</v>
      </c>
      <c r="B674" s="158"/>
      <c r="C674" s="158"/>
      <c r="D674" s="158"/>
      <c r="E674" s="158"/>
      <c r="F674" s="158"/>
      <c r="G674" s="158"/>
      <c r="H674" s="158"/>
      <c r="I674" s="126">
        <f>(G671/(G4+(G5/2)))</f>
        <v>25371.195208768266</v>
      </c>
    </row>
    <row r="675" spans="1:10" ht="12" customHeight="1" x14ac:dyDescent="0.2">
      <c r="A675" s="158"/>
      <c r="B675" s="158"/>
      <c r="C675" s="158"/>
      <c r="D675" s="158"/>
      <c r="E675" s="158"/>
      <c r="F675" s="158"/>
      <c r="G675" s="158"/>
      <c r="H675" s="158"/>
      <c r="I675" s="126"/>
    </row>
    <row r="676" spans="1:10" ht="12" customHeight="1" x14ac:dyDescent="0.2">
      <c r="A676" s="117"/>
      <c r="B676" s="118"/>
      <c r="C676" s="118"/>
      <c r="D676" s="118"/>
      <c r="E676" s="118"/>
      <c r="F676" s="118"/>
      <c r="G676" s="118"/>
      <c r="H676" s="118"/>
      <c r="I676" s="16"/>
    </row>
    <row r="677" spans="1:10" ht="12" customHeight="1" x14ac:dyDescent="0.2">
      <c r="A677" s="158"/>
      <c r="B677" s="158"/>
      <c r="C677" s="158"/>
      <c r="D677" s="158"/>
      <c r="E677" s="158"/>
      <c r="F677" s="158"/>
      <c r="G677" s="158"/>
      <c r="H677" s="158"/>
    </row>
    <row r="678" spans="1:10" ht="12" customHeight="1" x14ac:dyDescent="0.2">
      <c r="A678" s="171"/>
      <c r="B678" s="171"/>
      <c r="C678" s="171"/>
      <c r="D678" s="171"/>
      <c r="E678" s="171"/>
      <c r="F678" s="171"/>
      <c r="G678" s="171"/>
      <c r="H678" s="171"/>
    </row>
    <row r="679" spans="1:10" ht="12" customHeight="1" x14ac:dyDescent="0.2">
      <c r="A679" s="172"/>
      <c r="B679" s="172"/>
      <c r="C679" s="172"/>
      <c r="D679" s="172"/>
      <c r="E679" s="173"/>
      <c r="F679" s="173"/>
      <c r="G679" s="173"/>
      <c r="H679" s="173"/>
    </row>
    <row r="680" spans="1:10" ht="12" customHeight="1" x14ac:dyDescent="0.2">
      <c r="A680" s="158"/>
      <c r="B680" s="158"/>
      <c r="C680" s="158"/>
      <c r="D680" s="158"/>
      <c r="E680" s="158"/>
      <c r="F680" s="158"/>
      <c r="G680" s="158"/>
      <c r="H680" s="158"/>
    </row>
    <row r="681" spans="1:10" ht="12" customHeight="1" x14ac:dyDescent="0.2">
      <c r="A681" s="171"/>
      <c r="B681" s="171"/>
      <c r="C681" s="171"/>
      <c r="D681" s="171"/>
      <c r="E681" s="171"/>
      <c r="F681" s="171"/>
      <c r="G681" s="171"/>
      <c r="H681" s="171"/>
    </row>
    <row r="682" spans="1:10" ht="12" customHeight="1" x14ac:dyDescent="0.2">
      <c r="A682" s="172"/>
      <c r="B682" s="172"/>
      <c r="C682" s="172"/>
      <c r="D682" s="172"/>
      <c r="E682" s="173"/>
      <c r="F682" s="173"/>
      <c r="G682" s="173"/>
      <c r="H682" s="173"/>
    </row>
    <row r="683" spans="1:10" ht="12" customHeight="1" x14ac:dyDescent="0.2">
      <c r="A683" s="158"/>
      <c r="B683" s="158"/>
      <c r="C683" s="158"/>
      <c r="D683" s="158"/>
      <c r="E683" s="158"/>
      <c r="F683" s="158"/>
      <c r="G683" s="158"/>
      <c r="H683" s="158"/>
    </row>
    <row r="684" spans="1:10" ht="12" customHeight="1" x14ac:dyDescent="0.2">
      <c r="A684" s="171"/>
      <c r="B684" s="171"/>
      <c r="C684" s="171"/>
      <c r="D684" s="171"/>
      <c r="E684" s="171"/>
      <c r="F684" s="171"/>
      <c r="G684" s="171"/>
      <c r="H684" s="171"/>
    </row>
    <row r="685" spans="1:10" ht="12" customHeight="1" x14ac:dyDescent="0.2">
      <c r="A685" s="172"/>
      <c r="B685" s="172"/>
      <c r="C685" s="172"/>
      <c r="D685" s="172"/>
      <c r="E685" s="173"/>
      <c r="F685" s="173"/>
      <c r="G685" s="173"/>
      <c r="H685" s="173"/>
    </row>
    <row r="686" spans="1:10" ht="12" customHeight="1" x14ac:dyDescent="0.2">
      <c r="A686" s="77"/>
      <c r="B686" s="9"/>
      <c r="C686" s="68"/>
      <c r="D686" s="68"/>
      <c r="E686" s="68"/>
      <c r="F686" s="68"/>
      <c r="G686" s="68"/>
      <c r="H686" s="68"/>
      <c r="I686" s="16"/>
    </row>
    <row r="687" spans="1:10" ht="12" customHeight="1" x14ac:dyDescent="0.2">
      <c r="A687" s="77"/>
      <c r="B687" s="9"/>
      <c r="C687" s="68"/>
      <c r="D687" s="68"/>
      <c r="E687" s="68"/>
      <c r="F687" s="68"/>
      <c r="G687" s="68"/>
      <c r="H687" s="68"/>
      <c r="I687" s="16"/>
    </row>
    <row r="688" spans="1:10" s="101" customFormat="1" ht="12" customHeight="1" x14ac:dyDescent="0.2">
      <c r="A688" s="77"/>
      <c r="B688" s="74"/>
      <c r="C688" s="68"/>
      <c r="D688" s="68"/>
      <c r="E688" s="68"/>
      <c r="F688" s="68"/>
      <c r="G688" s="138"/>
      <c r="H688" s="68"/>
      <c r="J688" s="140"/>
    </row>
    <row r="698" spans="1:10" s="79" customFormat="1" ht="12" customHeight="1" x14ac:dyDescent="0.2">
      <c r="A698" s="137"/>
      <c r="C698" s="1"/>
      <c r="D698" s="1"/>
      <c r="E698" s="1"/>
      <c r="F698" s="1"/>
      <c r="G698" s="1"/>
      <c r="H698" s="1"/>
      <c r="I698" s="101"/>
      <c r="J698" s="140"/>
    </row>
  </sheetData>
  <mergeCells count="16">
    <mergeCell ref="A684:H684"/>
    <mergeCell ref="A685:D685"/>
    <mergeCell ref="E685:H685"/>
    <mergeCell ref="A673:H673"/>
    <mergeCell ref="A678:H678"/>
    <mergeCell ref="A679:D679"/>
    <mergeCell ref="E679:H679"/>
    <mergeCell ref="A681:H681"/>
    <mergeCell ref="A682:D682"/>
    <mergeCell ref="E682:H682"/>
    <mergeCell ref="A10:H10"/>
    <mergeCell ref="A8:A9"/>
    <mergeCell ref="B8:B9"/>
    <mergeCell ref="C8:D8"/>
    <mergeCell ref="E8:G8"/>
    <mergeCell ref="H8:H9"/>
  </mergeCells>
  <pageMargins left="0.62992125984251968" right="0.62992125984251968" top="0.98425196850393704" bottom="0.62992125984251968" header="0.51181102362204722" footer="0.31496062992125984"/>
  <pageSetup paperSize="9" scale="90" orientation="landscape" r:id="rId1"/>
  <headerFooter alignWithMargins="0">
    <oddHeader>&amp;L&amp;7UNLP&amp;C&amp;7SECRETARÍA DE PLANEAMIENTO,
OBRAS Y SERVICIOS&amp;R&amp;7OBRA: Facultad de Cs. Exactas
Adecuación Laboratorio Ex Pasteur</oddHeader>
    <oddFooter>&amp;L&amp;7ME/PT&amp;C&amp;7&amp;A&amp;R&amp;7&amp;P de &amp;N</oddFooter>
  </headerFooter>
  <rowBreaks count="4" manualBreakCount="4">
    <brk id="173" max="16383" man="1"/>
    <brk id="311" max="16383" man="1"/>
    <brk id="357" max="16383" man="1"/>
    <brk id="6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Presupuesto</vt:lpstr>
      <vt:lpstr>Presupuesto!Área_de_impresión</vt:lpstr>
      <vt:lpstr>Presupuesto!Títulos_a_imprimir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DG/ME/HS</dc:creator>
  <dc:description>Proyecto: Dirección de planeamiento</dc:description>
  <cp:lastModifiedBy>Daniel Gulayin</cp:lastModifiedBy>
  <cp:lastPrinted>2020-05-20T19:54:09Z</cp:lastPrinted>
  <dcterms:created xsi:type="dcterms:W3CDTF">2002-04-03T17:03:22Z</dcterms:created>
  <dcterms:modified xsi:type="dcterms:W3CDTF">2020-08-26T01:44:03Z</dcterms:modified>
</cp:coreProperties>
</file>