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Usuario\Desktop\"/>
    </mc:Choice>
  </mc:AlternateContent>
  <bookViews>
    <workbookView xWindow="0" yWindow="0" windowWidth="24000" windowHeight="9630" tabRatio="867"/>
  </bookViews>
  <sheets>
    <sheet name="Presupuesto" sheetId="28" r:id="rId1"/>
  </sheets>
  <definedNames>
    <definedName name="_xlnm.Print_Titles" localSheetId="0">Presupuesto!$1:$11</definedName>
    <definedName name="Z_08635064_2EAF_4255_96CD_F36F2B59F9DA_.wvu.Cols" localSheetId="0" hidden="1">Presupuesto!#REF!</definedName>
    <definedName name="Z_08635064_2EAF_4255_96CD_F36F2B59F9DA_.wvu.PrintArea" localSheetId="0" hidden="1">Presupuesto!$A$1:$H$827</definedName>
    <definedName name="Z_08635064_2EAF_4255_96CD_F36F2B59F9DA_.wvu.PrintTitles" localSheetId="0" hidden="1">Presupuesto!$1:$11</definedName>
    <definedName name="Z_6DD9CA53_9E26_4D65_B8AC_5CDA012E3D93_.wvu.Cols" localSheetId="0" hidden="1">Presupuesto!#REF!</definedName>
    <definedName name="Z_6DD9CA53_9E26_4D65_B8AC_5CDA012E3D93_.wvu.PrintArea" localSheetId="0" hidden="1">Presupuesto!$A$1:$H$827</definedName>
    <definedName name="Z_6DD9CA53_9E26_4D65_B8AC_5CDA012E3D93_.wvu.PrintTitles" localSheetId="0" hidden="1">Presupuesto!$1:$11</definedName>
    <definedName name="Z_753541CD_0A09_4173_910B_118515E1FE06_.wvu.Cols" localSheetId="0" hidden="1">Presupuesto!#REF!</definedName>
    <definedName name="Z_753541CD_0A09_4173_910B_118515E1FE06_.wvu.PrintArea" localSheetId="0" hidden="1">Presupuesto!$A$1:$H$827</definedName>
    <definedName name="Z_753541CD_0A09_4173_910B_118515E1FE06_.wvu.PrintTitles" localSheetId="0" hidden="1">Presupuesto!$1:$11</definedName>
    <definedName name="Z_753541CD_0A09_4173_910B_118515E1FE06_.wvu.Rows" localSheetId="0" hidden="1">Presupuesto!#REF!,Presupuesto!#REF!,Presupuesto!$459:$459,Presupuesto!$461:$463,Presupuesto!$465:$468,Presupuesto!#REF!,Presupuesto!$473:$478,Presupuesto!$480:$480,Presupuesto!$482:$488,Presupuesto!$490:$491,Presupuesto!#REF!,Presupuesto!$497:$507,Presupuesto!$532:$532,Presupuesto!#REF!,Presupuesto!#REF!,Presupuesto!$551:$551,Presupuesto!#REF!,Presupuesto!$557:$562</definedName>
    <definedName name="Z_EEA7E2DA_83B3_4A91_96FD_78478DCE9C7E_.wvu.Cols" localSheetId="0" hidden="1">Presupuesto!#REF!</definedName>
    <definedName name="Z_EEA7E2DA_83B3_4A91_96FD_78478DCE9C7E_.wvu.PrintArea" localSheetId="0" hidden="1">Presupuesto!$A$1:$H$827</definedName>
    <definedName name="Z_EEA7E2DA_83B3_4A91_96FD_78478DCE9C7E_.wvu.PrintTitles" localSheetId="0" hidden="1">Presupuesto!$1:$11</definedName>
    <definedName name="Z_EEA7E2DA_83B3_4A91_96FD_78478DCE9C7E_.wvu.Rows" localSheetId="0" hidden="1">Presupuesto!#REF!,Presupuesto!#REF!,Presupuesto!$459:$459,Presupuesto!$461:$463,Presupuesto!$465:$468,Presupuesto!#REF!,Presupuesto!$473:$478,Presupuesto!$480:$480,Presupuesto!$482:$488,Presupuesto!$490:$491,Presupuesto!#REF!,Presupuesto!$497:$507,Presupuesto!$532:$532,Presupuesto!#REF!,Presupuesto!#REF!,Presupuesto!$551:$551,Presupuesto!#REF!,Presupuesto!$557:$562</definedName>
  </definedNames>
  <calcPr calcId="162913"/>
  <customWorkbookViews>
    <customWorkbookView name="Daniel - Vista personalizada" guid="{08635064-2EAF-4255-96CD-F36F2B59F9DA}" mergeInterval="0" personalView="1" maximized="1" xWindow="1" yWindow="1" windowWidth="1024" windowHeight="547" tabRatio="928" activeSheetId="9"/>
    <customWorkbookView name="Hugo - Vista personalizada" guid="{753541CD-0A09-4173-910B-118515E1FE06}" mergeInterval="0" personalView="1" maximized="1" xWindow="1" yWindow="1" windowWidth="1024" windowHeight="547" tabRatio="928" activeSheetId="9"/>
    <customWorkbookView name="Mar - Vista personalizada" guid="{EEA7E2DA-83B3-4A91-96FD-78478DCE9C7E}" mergeInterval="0" personalView="1" maximized="1" xWindow="1" yWindow="1" windowWidth="1024" windowHeight="547" tabRatio="928" activeSheetId="9"/>
    <customWorkbookView name="aSD - Vista personalizada" guid="{6DD9CA53-9E26-4D65-B8AC-5CDA012E3D93}" mergeInterval="0" personalView="1" maximized="1" xWindow="1" yWindow="1" windowWidth="1024" windowHeight="546" tabRatio="928" activeSheetId="9"/>
  </customWorkbookViews>
</workbook>
</file>

<file path=xl/calcChain.xml><?xml version="1.0" encoding="utf-8"?>
<calcChain xmlns="http://schemas.openxmlformats.org/spreadsheetml/2006/main">
  <c r="F805" i="28" l="1"/>
  <c r="F804" i="28"/>
  <c r="F803" i="28"/>
  <c r="F802" i="28"/>
  <c r="F801" i="28"/>
  <c r="F800" i="28"/>
  <c r="F799" i="28"/>
  <c r="F798" i="28"/>
  <c r="F797" i="28"/>
  <c r="F796" i="28"/>
  <c r="F794" i="28"/>
  <c r="F793" i="28"/>
  <c r="F792" i="28"/>
  <c r="F791" i="28"/>
  <c r="F790" i="28"/>
  <c r="F789" i="28"/>
  <c r="F788" i="28"/>
  <c r="F787" i="28"/>
  <c r="F786" i="28"/>
  <c r="F785" i="28"/>
  <c r="F784" i="28"/>
  <c r="F783" i="28"/>
  <c r="F782" i="28"/>
  <c r="F781" i="28"/>
  <c r="F780" i="28"/>
  <c r="F779" i="28"/>
  <c r="F777" i="28"/>
  <c r="F773" i="28"/>
  <c r="F772" i="28"/>
  <c r="F771" i="28"/>
  <c r="F770" i="28"/>
  <c r="F769" i="28"/>
  <c r="F768" i="28"/>
  <c r="F766" i="28"/>
  <c r="F764" i="28"/>
  <c r="F762" i="28"/>
  <c r="F760" i="28"/>
  <c r="F758" i="28"/>
  <c r="F754" i="28"/>
  <c r="F753" i="28"/>
  <c r="G751" i="28"/>
  <c r="F749" i="28"/>
  <c r="F748" i="28"/>
  <c r="F747" i="28"/>
  <c r="F746" i="28"/>
  <c r="F744" i="28"/>
  <c r="F743" i="28"/>
  <c r="F742" i="28"/>
  <c r="F740" i="28"/>
  <c r="F738" i="28"/>
  <c r="G736" i="28"/>
  <c r="F734" i="28"/>
  <c r="F732" i="28"/>
  <c r="F730" i="28"/>
  <c r="F729" i="28"/>
  <c r="G727" i="28"/>
  <c r="F725" i="28"/>
  <c r="F724" i="28"/>
  <c r="F722" i="28"/>
  <c r="F721" i="28"/>
  <c r="F720" i="28"/>
  <c r="F719" i="28"/>
  <c r="F717" i="28"/>
  <c r="G715" i="28"/>
  <c r="F713" i="28"/>
  <c r="F712" i="28"/>
  <c r="F711" i="28"/>
  <c r="F710" i="28"/>
  <c r="F709" i="28"/>
  <c r="F708" i="28"/>
  <c r="F707" i="28"/>
  <c r="F706" i="28"/>
  <c r="G704" i="28"/>
  <c r="F702" i="28"/>
  <c r="F700" i="28"/>
  <c r="F699" i="28"/>
  <c r="F698" i="28"/>
  <c r="F697" i="28"/>
  <c r="F696" i="28"/>
  <c r="F695" i="28"/>
  <c r="F694" i="28"/>
  <c r="F692" i="28"/>
  <c r="F691" i="28"/>
  <c r="F690" i="28"/>
  <c r="F689" i="28"/>
  <c r="F688" i="28"/>
  <c r="F687" i="28"/>
  <c r="F686" i="28"/>
  <c r="F685" i="28"/>
  <c r="F683" i="28"/>
  <c r="F682" i="28"/>
  <c r="F681" i="28"/>
  <c r="F680" i="28"/>
  <c r="F679" i="28"/>
  <c r="F678" i="28"/>
  <c r="F677" i="28"/>
  <c r="F676" i="28"/>
  <c r="F675" i="28"/>
  <c r="F674" i="28"/>
  <c r="G672" i="28"/>
  <c r="F670" i="28"/>
  <c r="F669" i="28"/>
  <c r="F668" i="28"/>
  <c r="F666" i="28"/>
  <c r="F665" i="28"/>
  <c r="F664" i="28"/>
  <c r="F663" i="28"/>
  <c r="F662" i="28"/>
  <c r="F661" i="28"/>
  <c r="F659" i="28"/>
  <c r="F657" i="28"/>
  <c r="F656" i="28"/>
  <c r="F655" i="28"/>
  <c r="F654" i="28"/>
  <c r="F652" i="28"/>
  <c r="F651" i="28"/>
  <c r="F650" i="28"/>
  <c r="F649" i="28"/>
  <c r="F648" i="28"/>
  <c r="F647" i="28"/>
  <c r="F646" i="28"/>
  <c r="F645" i="28"/>
  <c r="F644" i="28"/>
  <c r="F643" i="28"/>
  <c r="F642" i="28"/>
  <c r="F641" i="28"/>
  <c r="F640" i="28"/>
  <c r="F639" i="28"/>
  <c r="F638" i="28"/>
  <c r="F637" i="28"/>
  <c r="F636" i="28"/>
  <c r="F635" i="28"/>
  <c r="F634" i="28"/>
  <c r="F633" i="28"/>
  <c r="F632" i="28"/>
  <c r="F631" i="28"/>
  <c r="F630" i="28"/>
  <c r="F629" i="28"/>
  <c r="F628" i="28"/>
  <c r="F627" i="28"/>
  <c r="F626" i="28"/>
  <c r="F625" i="28"/>
  <c r="F624" i="28"/>
  <c r="F622" i="28"/>
  <c r="F621" i="28"/>
  <c r="F620" i="28"/>
  <c r="F619" i="28"/>
  <c r="F618" i="28"/>
  <c r="F617" i="28"/>
  <c r="F616" i="28"/>
  <c r="F615" i="28"/>
  <c r="F614" i="28"/>
  <c r="F613" i="28"/>
  <c r="F612" i="28"/>
  <c r="F611" i="28"/>
  <c r="F610" i="28"/>
  <c r="F609" i="28"/>
  <c r="F608" i="28"/>
  <c r="F607" i="28"/>
  <c r="F606" i="28"/>
  <c r="F604" i="28"/>
  <c r="F603" i="28"/>
  <c r="F602" i="28"/>
  <c r="F601" i="28"/>
  <c r="F600" i="28"/>
  <c r="F599" i="28"/>
  <c r="F598" i="28"/>
  <c r="F596" i="28"/>
  <c r="F595" i="28"/>
  <c r="F594" i="28"/>
  <c r="F593" i="28"/>
  <c r="F592" i="28"/>
  <c r="F591" i="28"/>
  <c r="F590" i="28"/>
  <c r="F589" i="28"/>
  <c r="F588" i="28"/>
  <c r="F587" i="28"/>
  <c r="F586" i="28"/>
  <c r="F585" i="28"/>
  <c r="F584" i="28"/>
  <c r="F583" i="28"/>
  <c r="F582" i="28"/>
  <c r="F581" i="28"/>
  <c r="F580" i="28"/>
  <c r="F579" i="28"/>
  <c r="F578" i="28"/>
  <c r="F577" i="28"/>
  <c r="F576" i="28"/>
  <c r="F575" i="28"/>
  <c r="F574" i="28"/>
  <c r="F573" i="28"/>
  <c r="F572" i="28"/>
  <c r="F571" i="28"/>
  <c r="F570" i="28"/>
  <c r="G568" i="28"/>
  <c r="F566" i="28"/>
  <c r="F565" i="28"/>
  <c r="F564" i="28"/>
  <c r="F563" i="28"/>
  <c r="F562" i="28"/>
  <c r="F561" i="28"/>
  <c r="F560" i="28"/>
  <c r="F559" i="28"/>
  <c r="F558" i="28"/>
  <c r="F557" i="28"/>
  <c r="F556" i="28"/>
  <c r="F555" i="28"/>
  <c r="F554" i="28"/>
  <c r="F553" i="28"/>
  <c r="F552" i="28"/>
  <c r="F551" i="28"/>
  <c r="F549" i="28"/>
  <c r="F548" i="28"/>
  <c r="F547" i="28"/>
  <c r="F546" i="28"/>
  <c r="F545" i="28"/>
  <c r="F544" i="28"/>
  <c r="F543" i="28"/>
  <c r="F542" i="28"/>
  <c r="F540" i="28"/>
  <c r="F538" i="28"/>
  <c r="F536" i="28"/>
  <c r="F535" i="28"/>
  <c r="F533" i="28"/>
  <c r="F531" i="28"/>
  <c r="F530" i="28"/>
  <c r="F529" i="28"/>
  <c r="F528" i="28"/>
  <c r="F527" i="28"/>
  <c r="F526" i="28"/>
  <c r="F525" i="28"/>
  <c r="F524" i="28"/>
  <c r="F523" i="28"/>
  <c r="F522" i="28"/>
  <c r="F521" i="28"/>
  <c r="F520" i="28"/>
  <c r="F519" i="28"/>
  <c r="F518" i="28"/>
  <c r="F517" i="28"/>
  <c r="F516" i="28"/>
  <c r="F515" i="28"/>
  <c r="F514" i="28"/>
  <c r="F513" i="28"/>
  <c r="F512" i="28"/>
  <c r="F511" i="28"/>
  <c r="F510" i="28"/>
  <c r="F508" i="28"/>
  <c r="F507" i="28"/>
  <c r="F506" i="28"/>
  <c r="F505" i="28"/>
  <c r="F504" i="28"/>
  <c r="F503" i="28"/>
  <c r="F502" i="28"/>
  <c r="F501" i="28"/>
  <c r="F500" i="28"/>
  <c r="F499" i="28"/>
  <c r="F498" i="28"/>
  <c r="F497" i="28"/>
  <c r="F496" i="28"/>
  <c r="F495" i="28"/>
  <c r="F494" i="28"/>
  <c r="F493" i="28"/>
  <c r="F492" i="28"/>
  <c r="F491" i="28"/>
  <c r="F490" i="28"/>
  <c r="F489" i="28"/>
  <c r="F488" i="28"/>
  <c r="F487" i="28"/>
  <c r="F486" i="28"/>
  <c r="F485" i="28"/>
  <c r="F484" i="28"/>
  <c r="F483" i="28"/>
  <c r="F482" i="28"/>
  <c r="F481" i="28"/>
  <c r="F480" i="28"/>
  <c r="F479" i="28"/>
  <c r="F478" i="28"/>
  <c r="F477" i="28"/>
  <c r="F476" i="28"/>
  <c r="F475" i="28"/>
  <c r="F474" i="28"/>
  <c r="F473" i="28"/>
  <c r="F472" i="28"/>
  <c r="F471" i="28"/>
  <c r="F470" i="28"/>
  <c r="F468" i="28"/>
  <c r="F467" i="28"/>
  <c r="F466" i="28"/>
  <c r="F465" i="28"/>
  <c r="F464" i="28"/>
  <c r="F463" i="28"/>
  <c r="F462" i="28"/>
  <c r="F461" i="28"/>
  <c r="F460" i="28"/>
  <c r="F459" i="28"/>
  <c r="F457" i="28"/>
  <c r="F456" i="28"/>
  <c r="F455" i="28"/>
  <c r="F454" i="28"/>
  <c r="F453" i="28"/>
  <c r="F451" i="28"/>
  <c r="F450" i="28"/>
  <c r="F449" i="28"/>
  <c r="G447" i="28"/>
  <c r="F445" i="28"/>
  <c r="F441" i="28"/>
  <c r="F439" i="28"/>
  <c r="F438" i="28"/>
  <c r="F437" i="28"/>
  <c r="F436" i="28"/>
  <c r="F435" i="28"/>
  <c r="F434" i="28"/>
  <c r="F433" i="28"/>
  <c r="F432" i="28"/>
  <c r="F431" i="28"/>
  <c r="F430" i="28"/>
  <c r="F429" i="28"/>
  <c r="F428" i="28"/>
  <c r="F427" i="28"/>
  <c r="F426" i="28"/>
  <c r="F425" i="28"/>
  <c r="F424" i="28"/>
  <c r="G422" i="28"/>
  <c r="G414" i="28"/>
  <c r="F412" i="28"/>
  <c r="F411" i="28"/>
  <c r="F410" i="28"/>
  <c r="F409" i="28"/>
  <c r="F408" i="28"/>
  <c r="F407" i="28"/>
  <c r="F406" i="28"/>
  <c r="F405" i="28"/>
  <c r="F403" i="28"/>
  <c r="F402" i="28"/>
  <c r="F401" i="28"/>
  <c r="F400" i="28"/>
  <c r="F399" i="28"/>
  <c r="F398" i="28"/>
  <c r="F397" i="28"/>
  <c r="F396" i="28"/>
  <c r="F395" i="28"/>
  <c r="F394" i="28"/>
  <c r="F393" i="28"/>
  <c r="F392" i="28"/>
  <c r="F390" i="28"/>
  <c r="F389" i="28"/>
  <c r="F388" i="28"/>
  <c r="F386" i="28"/>
  <c r="F385" i="28"/>
  <c r="F384" i="28"/>
  <c r="F383" i="28"/>
  <c r="F382" i="28"/>
  <c r="F381" i="28"/>
  <c r="F380" i="28"/>
  <c r="F379" i="28"/>
  <c r="F378" i="28"/>
  <c r="F377" i="28"/>
  <c r="F376" i="28"/>
  <c r="F375" i="28"/>
  <c r="F374" i="28"/>
  <c r="F373" i="28"/>
  <c r="F372" i="28"/>
  <c r="F371" i="28"/>
  <c r="F370" i="28"/>
  <c r="F369" i="28"/>
  <c r="F368" i="28"/>
  <c r="F367" i="28"/>
  <c r="F366" i="28"/>
  <c r="F365" i="28"/>
  <c r="F364" i="28"/>
  <c r="F363" i="28"/>
  <c r="F362" i="28"/>
  <c r="F360" i="28"/>
  <c r="F359" i="28"/>
  <c r="F358" i="28"/>
  <c r="F357" i="28"/>
  <c r="F356" i="28"/>
  <c r="F355" i="28"/>
  <c r="F354" i="28"/>
  <c r="F350" i="28"/>
  <c r="F349" i="28"/>
  <c r="F348" i="28"/>
  <c r="F347" i="28"/>
  <c r="F346" i="28"/>
  <c r="F342" i="28"/>
  <c r="F340" i="28"/>
  <c r="F339" i="28"/>
  <c r="G337" i="28"/>
  <c r="F335" i="28"/>
  <c r="F327" i="28"/>
  <c r="F326" i="28"/>
  <c r="F325" i="28"/>
  <c r="F324" i="28"/>
  <c r="G322" i="28"/>
  <c r="F319" i="28"/>
  <c r="F318" i="28"/>
  <c r="F317" i="28"/>
  <c r="G312" i="28"/>
  <c r="F310" i="28"/>
  <c r="F309" i="28"/>
  <c r="F307" i="28"/>
  <c r="F305" i="28"/>
  <c r="F303" i="28"/>
  <c r="F299" i="28"/>
  <c r="F298" i="28"/>
  <c r="G294" i="28"/>
  <c r="F292" i="28"/>
  <c r="F291" i="28"/>
  <c r="F289" i="28"/>
  <c r="F287" i="28"/>
  <c r="F284" i="28"/>
  <c r="F283" i="28"/>
  <c r="G280" i="28"/>
  <c r="F278" i="28"/>
  <c r="F277" i="28"/>
  <c r="F273" i="28"/>
  <c r="F272" i="28"/>
  <c r="F270" i="28"/>
  <c r="F269" i="28"/>
  <c r="F266" i="28"/>
  <c r="G264" i="28"/>
  <c r="F262" i="28"/>
  <c r="F261" i="28"/>
  <c r="F260" i="28"/>
  <c r="F259" i="28"/>
  <c r="F258" i="28"/>
  <c r="F257" i="28"/>
  <c r="F256" i="28"/>
  <c r="F255" i="28"/>
  <c r="F254" i="28"/>
  <c r="F252" i="28"/>
  <c r="F251" i="28"/>
  <c r="F248" i="28"/>
  <c r="F246" i="28"/>
  <c r="F245" i="28"/>
  <c r="F244" i="28"/>
  <c r="F242" i="28"/>
  <c r="F241" i="28"/>
  <c r="F239" i="28"/>
  <c r="F237" i="28"/>
  <c r="F235" i="28"/>
  <c r="F234" i="28"/>
  <c r="F233" i="28"/>
  <c r="F232" i="28"/>
  <c r="G230" i="28"/>
  <c r="F228" i="28"/>
  <c r="F226" i="28"/>
  <c r="F225" i="28"/>
  <c r="F224" i="28"/>
  <c r="F223" i="28"/>
  <c r="F222" i="28"/>
  <c r="G220" i="28"/>
  <c r="F218" i="28"/>
  <c r="F217" i="28"/>
  <c r="F216" i="28"/>
  <c r="F215" i="28"/>
  <c r="F214" i="28"/>
  <c r="G213" i="28"/>
  <c r="F211" i="28"/>
  <c r="F209" i="28"/>
  <c r="F208" i="28"/>
  <c r="G202" i="28"/>
  <c r="F200" i="28"/>
  <c r="F199" i="28"/>
  <c r="F197" i="28"/>
  <c r="F196" i="28"/>
  <c r="F194" i="28"/>
  <c r="F193" i="28"/>
  <c r="F192" i="28"/>
  <c r="F191" i="28"/>
  <c r="G189" i="28"/>
  <c r="F187" i="28"/>
  <c r="F185" i="28"/>
  <c r="F184" i="28"/>
  <c r="F182" i="28"/>
  <c r="F181" i="28"/>
  <c r="F180" i="28"/>
  <c r="F179" i="28"/>
  <c r="G177" i="28"/>
  <c r="F175" i="28"/>
  <c r="F173" i="28"/>
  <c r="F172" i="28"/>
  <c r="F168" i="28"/>
  <c r="F166" i="28"/>
  <c r="G164" i="28"/>
  <c r="F162" i="28"/>
  <c r="F161" i="28"/>
  <c r="F159" i="28"/>
  <c r="F158" i="28"/>
  <c r="F157" i="28"/>
  <c r="F156" i="28"/>
  <c r="F154" i="28"/>
  <c r="F153" i="28"/>
  <c r="F152" i="28"/>
  <c r="G150" i="28"/>
  <c r="F148" i="28"/>
  <c r="F146" i="28"/>
  <c r="F144" i="28"/>
  <c r="F142" i="28"/>
  <c r="F141" i="28"/>
  <c r="F140" i="28"/>
  <c r="F139" i="28"/>
  <c r="F137" i="28"/>
  <c r="F136" i="28"/>
  <c r="G134" i="28"/>
  <c r="F132" i="28"/>
  <c r="F130" i="28"/>
  <c r="F129" i="28"/>
  <c r="F127" i="28"/>
  <c r="F125" i="28"/>
  <c r="F124" i="28"/>
  <c r="F123" i="28"/>
  <c r="F122" i="28"/>
  <c r="F121" i="28"/>
  <c r="F120" i="28"/>
  <c r="F119" i="28"/>
  <c r="F118" i="28"/>
  <c r="F117" i="28"/>
  <c r="F116" i="28"/>
  <c r="F115" i="28"/>
  <c r="F113" i="28"/>
  <c r="F112" i="28"/>
  <c r="F111" i="28"/>
  <c r="F110" i="28"/>
  <c r="F109" i="28"/>
  <c r="F108" i="28"/>
  <c r="F107" i="28"/>
  <c r="F106" i="28"/>
  <c r="F105" i="28"/>
  <c r="F104" i="28"/>
  <c r="F103" i="28"/>
  <c r="F102" i="28"/>
  <c r="F101" i="28"/>
  <c r="F100" i="28"/>
  <c r="F99" i="28"/>
  <c r="F98" i="28"/>
  <c r="F97" i="28"/>
  <c r="F96" i="28"/>
  <c r="F95" i="28"/>
  <c r="F94" i="28"/>
  <c r="F93" i="28"/>
  <c r="F92" i="28"/>
  <c r="F91" i="28"/>
  <c r="F90" i="28"/>
  <c r="G88" i="28"/>
  <c r="F86" i="28"/>
  <c r="F85" i="28"/>
  <c r="F84" i="28"/>
  <c r="F83" i="28"/>
  <c r="F82" i="28"/>
  <c r="F81" i="28"/>
  <c r="F80" i="28"/>
  <c r="F79" i="28"/>
  <c r="F78" i="28"/>
  <c r="F77" i="28"/>
  <c r="G76" i="28"/>
  <c r="F74" i="28"/>
  <c r="F72" i="28"/>
  <c r="F70" i="28"/>
  <c r="F69" i="28"/>
  <c r="F68" i="28"/>
  <c r="F67" i="28"/>
  <c r="F65" i="28"/>
  <c r="F64" i="28"/>
  <c r="F63" i="28"/>
  <c r="F62" i="28"/>
  <c r="F60" i="28"/>
  <c r="F58" i="28"/>
  <c r="F56" i="28"/>
  <c r="F55" i="28"/>
  <c r="F54" i="28"/>
  <c r="F53" i="28"/>
  <c r="F52" i="28"/>
  <c r="F51" i="28"/>
  <c r="F50" i="28"/>
  <c r="F49" i="28"/>
  <c r="F48" i="28"/>
  <c r="F47" i="28"/>
  <c r="F46" i="28"/>
  <c r="F45" i="28"/>
  <c r="F44" i="28"/>
  <c r="F43" i="28"/>
  <c r="F42" i="28"/>
  <c r="F41" i="28"/>
  <c r="F40" i="28"/>
  <c r="F39" i="28"/>
  <c r="F38" i="28"/>
  <c r="F37" i="28"/>
  <c r="F36" i="28"/>
  <c r="F35" i="28"/>
  <c r="F34" i="28"/>
  <c r="F33" i="28"/>
  <c r="F32" i="28"/>
  <c r="F31" i="28"/>
  <c r="F30" i="28"/>
  <c r="F29" i="28"/>
  <c r="F28" i="28"/>
  <c r="F27" i="28"/>
  <c r="F26" i="28"/>
  <c r="F25" i="28"/>
  <c r="F24" i="28"/>
  <c r="F23" i="28"/>
  <c r="F22" i="28"/>
  <c r="F21" i="28"/>
  <c r="F20" i="28"/>
  <c r="F19" i="28"/>
  <c r="F18" i="28"/>
  <c r="F17" i="28"/>
  <c r="F16" i="28"/>
  <c r="F15" i="28"/>
  <c r="F14" i="28"/>
  <c r="G12" i="28" l="1"/>
  <c r="G756" i="28"/>
  <c r="G352" i="28"/>
  <c r="G775" i="28"/>
  <c r="F808" i="28" l="1"/>
  <c r="G807" i="28" l="1"/>
  <c r="G810" i="28" l="1"/>
  <c r="I813" i="28" l="1"/>
  <c r="H810" i="28"/>
  <c r="H727" i="28"/>
  <c r="H721" i="28"/>
  <c r="H700" i="28"/>
  <c r="H695" i="28"/>
  <c r="H682" i="28"/>
  <c r="H677" i="28"/>
  <c r="H657" i="28"/>
  <c r="H736" i="28"/>
  <c r="H729" i="28"/>
  <c r="H722" i="28"/>
  <c r="H696" i="28"/>
  <c r="H678" i="28"/>
  <c r="H420" i="28"/>
  <c r="I421" i="28" s="1"/>
  <c r="H791" i="28"/>
  <c r="H734" i="28"/>
  <c r="H681" i="28"/>
  <c r="H668" i="28"/>
  <c r="H663" i="28"/>
  <c r="H637" i="28"/>
  <c r="H632" i="28"/>
  <c r="H603" i="28"/>
  <c r="H586" i="28"/>
  <c r="H570" i="28"/>
  <c r="H564" i="28"/>
  <c r="H559" i="28"/>
  <c r="H547" i="28"/>
  <c r="H542" i="28"/>
  <c r="H526" i="28"/>
  <c r="H521" i="28"/>
  <c r="H510" i="28"/>
  <c r="H504" i="28"/>
  <c r="H493" i="28"/>
  <c r="H488" i="28"/>
  <c r="H477" i="28"/>
  <c r="H472" i="28"/>
  <c r="H460" i="28"/>
  <c r="H454" i="28"/>
  <c r="H436" i="28"/>
  <c r="H431" i="28"/>
  <c r="H414" i="28"/>
  <c r="H322" i="28"/>
  <c r="H312" i="28"/>
  <c r="H294" i="28"/>
  <c r="H796" i="28"/>
  <c r="H779" i="28"/>
  <c r="H760" i="28"/>
  <c r="H742" i="28"/>
  <c r="H699" i="28"/>
  <c r="H674" i="28"/>
  <c r="H645" i="28"/>
  <c r="H640" i="28"/>
  <c r="H612" i="28"/>
  <c r="H607" i="28"/>
  <c r="H599" i="28"/>
  <c r="H582" i="28"/>
  <c r="H560" i="28"/>
  <c r="H543" i="28"/>
  <c r="H522" i="28"/>
  <c r="H505" i="28"/>
  <c r="H489" i="28"/>
  <c r="H473" i="28"/>
  <c r="H455" i="28"/>
  <c r="H432" i="28"/>
  <c r="H800" i="28"/>
  <c r="H783" i="28"/>
  <c r="H768" i="28"/>
  <c r="H747" i="28"/>
  <c r="H711" i="28"/>
  <c r="H707" i="28"/>
  <c r="H691" i="28"/>
  <c r="H687" i="28"/>
  <c r="H656" i="28"/>
  <c r="H648" i="28"/>
  <c r="H620" i="28"/>
  <c r="H615" i="28"/>
  <c r="H594" i="28"/>
  <c r="H578" i="28"/>
  <c r="H556" i="28"/>
  <c r="H536" i="28"/>
  <c r="H518" i="28"/>
  <c r="H501" i="28"/>
  <c r="H485" i="28"/>
  <c r="H468" i="28"/>
  <c r="H450" i="28"/>
  <c r="H428" i="28"/>
  <c r="H585" i="28"/>
  <c r="H552" i="28"/>
  <c r="H530" i="28"/>
  <c r="H514" i="28"/>
  <c r="H497" i="28"/>
  <c r="H481" i="28"/>
  <c r="H464" i="28"/>
  <c r="H435" i="28"/>
  <c r="H386" i="28"/>
  <c r="H366" i="28"/>
  <c r="H360" i="28"/>
  <c r="H350" i="28"/>
  <c r="H318" i="28"/>
  <c r="H303" i="28"/>
  <c r="H284" i="28"/>
  <c r="H277" i="28"/>
  <c r="H269" i="28"/>
  <c r="H261" i="28"/>
  <c r="H257" i="28"/>
  <c r="H252" i="28"/>
  <c r="H245" i="28"/>
  <c r="H239" i="28"/>
  <c r="H233" i="28"/>
  <c r="H226" i="28"/>
  <c r="H222" i="28"/>
  <c r="H216" i="28"/>
  <c r="H211" i="28"/>
  <c r="H200" i="28"/>
  <c r="H194" i="28"/>
  <c r="H189" i="28"/>
  <c r="H182" i="28"/>
  <c r="H177" i="28"/>
  <c r="H168" i="28"/>
  <c r="H161" i="28"/>
  <c r="H111" i="28"/>
  <c r="H99" i="28"/>
  <c r="H95" i="28"/>
  <c r="H70" i="28"/>
  <c r="H65" i="28"/>
  <c r="H60" i="28"/>
  <c r="H54" i="28"/>
  <c r="H50" i="28"/>
  <c r="H46" i="28"/>
  <c r="H42" i="28"/>
  <c r="H38" i="28"/>
  <c r="H34" i="28"/>
  <c r="H30" i="28"/>
  <c r="H26" i="28"/>
  <c r="H22" i="28"/>
  <c r="H18" i="28"/>
  <c r="H14" i="28"/>
  <c r="H804" i="28"/>
  <c r="H753" i="28"/>
  <c r="H631" i="28"/>
  <c r="H629" i="28"/>
  <c r="H624" i="28"/>
  <c r="H602" i="28"/>
  <c r="H563" i="28"/>
  <c r="H546" i="28"/>
  <c r="H525" i="28"/>
  <c r="H508" i="28"/>
  <c r="H492" i="28"/>
  <c r="H476" i="28"/>
  <c r="H459" i="28"/>
  <c r="H405" i="28"/>
  <c r="H392" i="28"/>
  <c r="H373" i="28"/>
  <c r="H362" i="28"/>
  <c r="H356" i="28"/>
  <c r="H346" i="28"/>
  <c r="H319" i="28"/>
  <c r="H213" i="28"/>
  <c r="H202" i="28"/>
  <c r="H772" i="28"/>
  <c r="H662" i="28"/>
  <c r="H574" i="28"/>
  <c r="H396" i="28"/>
  <c r="H378" i="28"/>
  <c r="H374" i="28"/>
  <c r="H357" i="28"/>
  <c r="H347" i="28"/>
  <c r="H292" i="28"/>
  <c r="H717" i="28"/>
  <c r="H400" i="28"/>
  <c r="H365" i="28"/>
  <c r="H339" i="28"/>
  <c r="H299" i="28"/>
  <c r="H273" i="28"/>
  <c r="H266" i="28"/>
  <c r="H159" i="28"/>
  <c r="H141" i="28"/>
  <c r="H123" i="28"/>
  <c r="H106" i="28"/>
  <c r="H90" i="28"/>
  <c r="H76" i="28"/>
  <c r="H590" i="28"/>
  <c r="H424" i="28"/>
  <c r="H409" i="28"/>
  <c r="H382" i="28"/>
  <c r="H283" i="28"/>
  <c r="H215" i="28"/>
  <c r="H175" i="28"/>
  <c r="H166" i="28"/>
  <c r="H148" i="28"/>
  <c r="H129" i="28"/>
  <c r="H110" i="28"/>
  <c r="H94" i="28"/>
  <c r="H80" i="28"/>
  <c r="H232" i="28"/>
  <c r="H199" i="28"/>
  <c r="H193" i="28"/>
  <c r="H136" i="28"/>
  <c r="H119" i="28"/>
  <c r="H69" i="28"/>
  <c r="H58" i="28"/>
  <c r="H45" i="28"/>
  <c r="H37" i="28"/>
  <c r="H29" i="28"/>
  <c r="H21" i="28"/>
  <c r="H787" i="28"/>
  <c r="H441" i="28"/>
  <c r="H370" i="28"/>
  <c r="H310" i="28"/>
  <c r="H225" i="28"/>
  <c r="H220" i="28"/>
  <c r="H209" i="28"/>
  <c r="H187" i="28"/>
  <c r="H181" i="28"/>
  <c r="H568" i="28"/>
  <c r="H326" i="28"/>
  <c r="H260" i="28"/>
  <c r="H256" i="28"/>
  <c r="H251" i="28"/>
  <c r="H244" i="28"/>
  <c r="H237" i="28"/>
  <c r="H154" i="28"/>
  <c r="H102" i="28"/>
  <c r="H64" i="28"/>
  <c r="H53" i="28"/>
  <c r="H49" i="28"/>
  <c r="H41" i="28"/>
  <c r="H33" i="28"/>
  <c r="H25" i="28"/>
  <c r="H17" i="28"/>
  <c r="H84" i="28"/>
  <c r="H39" i="28"/>
  <c r="H93" i="28"/>
  <c r="H146" i="28"/>
  <c r="H298" i="28"/>
  <c r="H24" i="28"/>
  <c r="H40" i="28"/>
  <c r="H56" i="28"/>
  <c r="H77" i="28"/>
  <c r="H96" i="28"/>
  <c r="H122" i="28"/>
  <c r="H142" i="28"/>
  <c r="H197" i="28"/>
  <c r="H242" i="28"/>
  <c r="H287" i="28"/>
  <c r="H449" i="28"/>
  <c r="H15" i="28"/>
  <c r="H79" i="28"/>
  <c r="H152" i="28"/>
  <c r="H291" i="28"/>
  <c r="H496" i="28"/>
  <c r="H78" i="28"/>
  <c r="H108" i="28"/>
  <c r="H134" i="28"/>
  <c r="H156" i="28"/>
  <c r="H208" i="28"/>
  <c r="H305" i="28"/>
  <c r="H369" i="28"/>
  <c r="H513" i="28"/>
  <c r="H31" i="28"/>
  <c r="H67" i="28"/>
  <c r="H97" i="28"/>
  <c r="H121" i="28"/>
  <c r="H164" i="28"/>
  <c r="H214" i="28"/>
  <c r="H246" i="28"/>
  <c r="H280" i="28"/>
  <c r="H535" i="28"/>
  <c r="H638" i="28"/>
  <c r="H698" i="28"/>
  <c r="H758" i="28"/>
  <c r="H327" i="28"/>
  <c r="H381" i="28"/>
  <c r="H401" i="28"/>
  <c r="H427" i="28"/>
  <c r="H471" i="28"/>
  <c r="H503" i="28"/>
  <c r="H540" i="28"/>
  <c r="H577" i="28"/>
  <c r="H633" i="28"/>
  <c r="H766" i="28"/>
  <c r="H324" i="28"/>
  <c r="H375" i="28"/>
  <c r="H395" i="28"/>
  <c r="H462" i="28"/>
  <c r="H528" i="28"/>
  <c r="H580" i="28"/>
  <c r="H639" i="28"/>
  <c r="H686" i="28"/>
  <c r="H289" i="28"/>
  <c r="H363" i="28"/>
  <c r="H393" i="28"/>
  <c r="H412" i="28"/>
  <c r="H475" i="28"/>
  <c r="H545" i="28"/>
  <c r="H588" i="28"/>
  <c r="H611" i="28"/>
  <c r="H732" i="28"/>
  <c r="H425" i="28"/>
  <c r="H498" i="28"/>
  <c r="H575" i="28"/>
  <c r="H625" i="28"/>
  <c r="H651" i="28"/>
  <c r="H715" i="28"/>
  <c r="H788" i="28"/>
  <c r="H451" i="28"/>
  <c r="H519" i="28"/>
  <c r="H595" i="28"/>
  <c r="H628" i="28"/>
  <c r="H670" i="28"/>
  <c r="H708" i="28"/>
  <c r="H784" i="28"/>
  <c r="H411" i="28"/>
  <c r="H456" i="28"/>
  <c r="H490" i="28"/>
  <c r="H523" i="28"/>
  <c r="H561" i="28"/>
  <c r="H613" i="28"/>
  <c r="H641" i="28"/>
  <c r="H685" i="28"/>
  <c r="H780" i="28"/>
  <c r="H692" i="28"/>
  <c r="H654" i="28"/>
  <c r="H697" i="28"/>
  <c r="H738" i="28"/>
  <c r="H770" i="28"/>
  <c r="H793" i="28"/>
  <c r="H259" i="28"/>
  <c r="H384" i="28"/>
  <c r="H573" i="28"/>
  <c r="H680" i="28"/>
  <c r="H355" i="28"/>
  <c r="H406" i="28"/>
  <c r="H576" i="28"/>
  <c r="H650" i="28"/>
  <c r="H482" i="28"/>
  <c r="H618" i="28"/>
  <c r="H702" i="28"/>
  <c r="H429" i="28"/>
  <c r="H579" i="28"/>
  <c r="H649" i="28"/>
  <c r="H769" i="28"/>
  <c r="H447" i="28"/>
  <c r="H516" i="28"/>
  <c r="H608" i="28"/>
  <c r="H672" i="28"/>
  <c r="H675" i="28"/>
  <c r="H689" i="28"/>
  <c r="H764" i="28"/>
  <c r="H98" i="28"/>
  <c r="H109" i="28"/>
  <c r="H184" i="28"/>
  <c r="H317" i="28"/>
  <c r="H28" i="28"/>
  <c r="H44" i="28"/>
  <c r="H63" i="28"/>
  <c r="H82" i="28"/>
  <c r="H105" i="28"/>
  <c r="H124" i="28"/>
  <c r="H158" i="28"/>
  <c r="H217" i="28"/>
  <c r="H248" i="28"/>
  <c r="H325" i="28"/>
  <c r="H484" i="28"/>
  <c r="H27" i="28"/>
  <c r="H81" i="28"/>
  <c r="H179" i="28"/>
  <c r="H337" i="28"/>
  <c r="H572" i="28"/>
  <c r="H92" i="28"/>
  <c r="H118" i="28"/>
  <c r="H137" i="28"/>
  <c r="H162" i="28"/>
  <c r="H224" i="28"/>
  <c r="H309" i="28"/>
  <c r="H385" i="28"/>
  <c r="H551" i="28"/>
  <c r="H43" i="28"/>
  <c r="H72" i="28"/>
  <c r="H104" i="28"/>
  <c r="H139" i="28"/>
  <c r="H173" i="28"/>
  <c r="H218" i="28"/>
  <c r="H254" i="28"/>
  <c r="H376" i="28"/>
  <c r="H581" i="28"/>
  <c r="H655" i="28"/>
  <c r="H706" i="28"/>
  <c r="H340" i="28"/>
  <c r="H383" i="28"/>
  <c r="H408" i="28"/>
  <c r="H439" i="28"/>
  <c r="H478" i="28"/>
  <c r="H511" i="28"/>
  <c r="H548" i="28"/>
  <c r="H589" i="28"/>
  <c r="H659" i="28"/>
  <c r="H786" i="28"/>
  <c r="H348" i="28"/>
  <c r="H377" i="28"/>
  <c r="H397" i="28"/>
  <c r="H479" i="28"/>
  <c r="H549" i="28"/>
  <c r="H587" i="28"/>
  <c r="H644" i="28"/>
  <c r="H694" i="28"/>
  <c r="H335" i="28"/>
  <c r="H372" i="28"/>
  <c r="H398" i="28"/>
  <c r="H491" i="28"/>
  <c r="H562" i="28"/>
  <c r="H598" i="28"/>
  <c r="H614" i="28"/>
  <c r="H777" i="28"/>
  <c r="H445" i="28"/>
  <c r="H515" i="28"/>
  <c r="H591" i="28"/>
  <c r="H630" i="28"/>
  <c r="H661" i="28"/>
  <c r="H751" i="28"/>
  <c r="H470" i="28"/>
  <c r="H538" i="28"/>
  <c r="H610" i="28"/>
  <c r="H634" i="28"/>
  <c r="H683" i="28"/>
  <c r="H710" i="28"/>
  <c r="H801" i="28"/>
  <c r="H426" i="28"/>
  <c r="H466" i="28"/>
  <c r="H499" i="28"/>
  <c r="H533" i="28"/>
  <c r="H583" i="28"/>
  <c r="H619" i="28"/>
  <c r="H646" i="28"/>
  <c r="H720" i="28"/>
  <c r="H797" i="28"/>
  <c r="H704" i="28"/>
  <c r="H665" i="28"/>
  <c r="H709" i="28"/>
  <c r="H744" i="28"/>
  <c r="H781" i="28"/>
  <c r="H798" i="28"/>
  <c r="H115" i="28"/>
  <c r="H47" i="28"/>
  <c r="H127" i="28"/>
  <c r="H228" i="28"/>
  <c r="H394" i="28"/>
  <c r="H32" i="28"/>
  <c r="H48" i="28"/>
  <c r="H68" i="28"/>
  <c r="H88" i="28"/>
  <c r="H107" i="28"/>
  <c r="H132" i="28"/>
  <c r="H172" i="28"/>
  <c r="H230" i="28"/>
  <c r="H255" i="28"/>
  <c r="H349" i="28"/>
  <c r="H517" i="28"/>
  <c r="H35" i="28"/>
  <c r="H100" i="28"/>
  <c r="H223" i="28"/>
  <c r="H364" i="28"/>
  <c r="H16" i="28"/>
  <c r="H101" i="28"/>
  <c r="H120" i="28"/>
  <c r="H144" i="28"/>
  <c r="H180" i="28"/>
  <c r="H270" i="28"/>
  <c r="H359" i="28"/>
  <c r="H434" i="28"/>
  <c r="H593" i="28"/>
  <c r="H55" i="28"/>
  <c r="H83" i="28"/>
  <c r="H113" i="28"/>
  <c r="H150" i="28"/>
  <c r="H191" i="28"/>
  <c r="H234" i="28"/>
  <c r="H258" i="28"/>
  <c r="H467" i="28"/>
  <c r="H584" i="28"/>
  <c r="H664" i="28"/>
  <c r="H713" i="28"/>
  <c r="H782" i="28"/>
  <c r="H354" i="28"/>
  <c r="H389" i="28"/>
  <c r="H410" i="28"/>
  <c r="H453" i="28"/>
  <c r="H487" i="28"/>
  <c r="H520" i="28"/>
  <c r="H558" i="28"/>
  <c r="H596" i="28"/>
  <c r="H725" i="28"/>
  <c r="H794" i="28"/>
  <c r="H358" i="28"/>
  <c r="H379" i="28"/>
  <c r="H430" i="28"/>
  <c r="H495" i="28"/>
  <c r="H566" i="28"/>
  <c r="H592" i="28"/>
  <c r="H647" i="28"/>
  <c r="H771" i="28"/>
  <c r="H342" i="28"/>
  <c r="H380" i="28"/>
  <c r="H403" i="28"/>
  <c r="H438" i="28"/>
  <c r="H507" i="28"/>
  <c r="H571" i="28"/>
  <c r="H601" i="28"/>
  <c r="H622" i="28"/>
  <c r="H792" i="28"/>
  <c r="H465" i="28"/>
  <c r="H531" i="28"/>
  <c r="H609" i="28"/>
  <c r="H636" i="28"/>
  <c r="H676" i="28"/>
  <c r="H754" i="28"/>
  <c r="H805" i="28"/>
  <c r="H486" i="28"/>
  <c r="H557" i="28"/>
  <c r="H616" i="28"/>
  <c r="H643" i="28"/>
  <c r="H688" i="28"/>
  <c r="H748" i="28"/>
  <c r="H402" i="28"/>
  <c r="H433" i="28"/>
  <c r="H474" i="28"/>
  <c r="H506" i="28"/>
  <c r="H544" i="28"/>
  <c r="H600" i="28"/>
  <c r="H626" i="28"/>
  <c r="H652" i="28"/>
  <c r="H743" i="28"/>
  <c r="H669" i="28"/>
  <c r="H712" i="28"/>
  <c r="H679" i="28"/>
  <c r="H724" i="28"/>
  <c r="H749" i="28"/>
  <c r="H785" i="28"/>
  <c r="H802" i="28"/>
  <c r="H23" i="28"/>
  <c r="H86" i="28"/>
  <c r="H130" i="28"/>
  <c r="H272" i="28"/>
  <c r="H529" i="28"/>
  <c r="H36" i="28"/>
  <c r="H52" i="28"/>
  <c r="H74" i="28"/>
  <c r="H91" i="28"/>
  <c r="H112" i="28"/>
  <c r="H140" i="28"/>
  <c r="H192" i="28"/>
  <c r="H235" i="28"/>
  <c r="H388" i="28"/>
  <c r="H555" i="28"/>
  <c r="H51" i="28"/>
  <c r="H117" i="28"/>
  <c r="H264" i="28"/>
  <c r="H463" i="28"/>
  <c r="H20" i="28"/>
  <c r="H103" i="28"/>
  <c r="H125" i="28"/>
  <c r="H153" i="28"/>
  <c r="H185" i="28"/>
  <c r="H278" i="28"/>
  <c r="H367" i="28"/>
  <c r="H480" i="28"/>
  <c r="H19" i="28"/>
  <c r="H62" i="28"/>
  <c r="H85" i="28"/>
  <c r="H116" i="28"/>
  <c r="H157" i="28"/>
  <c r="H196" i="28"/>
  <c r="H241" i="28"/>
  <c r="H262" i="28"/>
  <c r="H500" i="28"/>
  <c r="H617" i="28"/>
  <c r="H666" i="28"/>
  <c r="H740" i="28"/>
  <c r="H790" i="28"/>
  <c r="H371" i="28"/>
  <c r="H399" i="28"/>
  <c r="H422" i="28"/>
  <c r="H461" i="28"/>
  <c r="H494" i="28"/>
  <c r="H527" i="28"/>
  <c r="H565" i="28"/>
  <c r="H604" i="28"/>
  <c r="H746" i="28"/>
  <c r="H307" i="28"/>
  <c r="H368" i="28"/>
  <c r="H437" i="28"/>
  <c r="H512" i="28"/>
  <c r="H627" i="28"/>
  <c r="H799" i="28"/>
  <c r="H390" i="28"/>
  <c r="H457" i="28"/>
  <c r="H524" i="28"/>
  <c r="H606" i="28"/>
  <c r="H803" i="28"/>
  <c r="H553" i="28"/>
  <c r="H642" i="28"/>
  <c r="H773" i="28"/>
  <c r="H502" i="28"/>
  <c r="H621" i="28"/>
  <c r="H690" i="28"/>
  <c r="H407" i="28"/>
  <c r="H483" i="28"/>
  <c r="H554" i="28"/>
  <c r="H635" i="28"/>
  <c r="H762" i="28"/>
  <c r="H719" i="28"/>
  <c r="H730" i="28"/>
  <c r="H789" i="28"/>
  <c r="H775" i="28"/>
  <c r="H352" i="28"/>
  <c r="H12" i="28"/>
  <c r="H756" i="28"/>
  <c r="H808" i="28"/>
  <c r="I809" i="28" s="1"/>
  <c r="H807" i="28"/>
  <c r="I774" i="28" l="1"/>
  <c r="I87" i="28"/>
  <c r="I229" i="28"/>
  <c r="I755" i="28"/>
  <c r="I212" i="28"/>
  <c r="I263" i="28"/>
  <c r="I806" i="28"/>
  <c r="I336" i="28"/>
  <c r="I567" i="28"/>
  <c r="I149" i="28"/>
  <c r="I293" i="28"/>
  <c r="I703" i="28"/>
  <c r="I735" i="28"/>
  <c r="I279" i="28"/>
  <c r="I321" i="28"/>
  <c r="I750" i="28"/>
  <c r="I219" i="28"/>
  <c r="I163" i="28"/>
  <c r="I176" i="28"/>
  <c r="I726" i="28"/>
  <c r="I75" i="28"/>
  <c r="I188" i="28"/>
  <c r="I311" i="28"/>
  <c r="I446" i="28"/>
  <c r="I413" i="28"/>
  <c r="I201" i="28"/>
  <c r="I714" i="28"/>
  <c r="I133" i="28"/>
  <c r="I351" i="28"/>
  <c r="I671" i="28"/>
  <c r="I810" i="28" l="1"/>
</calcChain>
</file>

<file path=xl/sharedStrings.xml><?xml version="1.0" encoding="utf-8"?>
<sst xmlns="http://schemas.openxmlformats.org/spreadsheetml/2006/main" count="2106" uniqueCount="1469">
  <si>
    <r>
      <rPr>
        <b/>
        <sz val="9"/>
        <rFont val="Arial"/>
        <family val="2"/>
      </rPr>
      <t xml:space="preserve">C 07. 2,32x1,20. </t>
    </r>
    <r>
      <rPr>
        <sz val="9"/>
        <rFont val="Arial"/>
        <family val="2"/>
      </rPr>
      <t>Ventana de dos hojas batientes, formada por marco de chapa DD DWG Nº 18 y hojas de tubo estructural para vidrio entero</t>
    </r>
  </si>
  <si>
    <t>Levantado de piso ferrocementicio. Incluye retiro de material de demolición</t>
  </si>
  <si>
    <t>Bases aisladas. Hormigón 1:3:3 (Cemento 300 kg/m³), acero ADN 420, cuantía media 60 kg/m³ (Incluye sobrerrecorrido de ascensor)</t>
  </si>
  <si>
    <t>27.03</t>
  </si>
  <si>
    <t>27.03.01</t>
  </si>
  <si>
    <t>Perforación y encamisado de pistón hidráulico</t>
  </si>
  <si>
    <t>17.05.01</t>
  </si>
  <si>
    <t>Adecuación de barandas metálicas existentes</t>
  </si>
  <si>
    <t>01.05.04</t>
  </si>
  <si>
    <t>Acondicionamiento de áreas internas</t>
  </si>
  <si>
    <t>Piso de mosaico granítico, base negra 30x30/15x15 cm. Mortero ¼:1:3</t>
  </si>
  <si>
    <t>Bacha Aº Iº  18/8 - Ø 300 mm x 14 Linea 304 Johnson-O 37A, incluso descarga cromada y conexiones flexibles</t>
  </si>
  <si>
    <t>Chapa antideslizante, semilla de melón, espesor ¼", para pedada de escalera, descansos y puentes</t>
  </si>
  <si>
    <t>09.04.01</t>
  </si>
  <si>
    <t>Reparación de cielorraso de yeso suspendido. Sin estructura de soporte</t>
  </si>
  <si>
    <t>Barral antipánico para puerta de dos hojas. Provisión y colocación</t>
  </si>
  <si>
    <t>Extracción de cielorraso suspendido de yeso o cal. Incluso retiro de material de demolición y limpieza</t>
  </si>
  <si>
    <t>03.01.06</t>
  </si>
  <si>
    <t>22.04.05</t>
  </si>
  <si>
    <t>Interruptor termomagnético bipolar 2x32 A, "Merlin Gerin" o similar equivalente</t>
  </si>
  <si>
    <t>Interruptor termomagnético bipolar 2x40 A, "Merlin Gerin" o similar equivalente</t>
  </si>
  <si>
    <t>22.04.10</t>
  </si>
  <si>
    <t>22.04.11</t>
  </si>
  <si>
    <t>22.04.12</t>
  </si>
  <si>
    <t>22.04.13</t>
  </si>
  <si>
    <t>22.04.14</t>
  </si>
  <si>
    <t>22.04.15</t>
  </si>
  <si>
    <t>22.04.16</t>
  </si>
  <si>
    <t>22.04.17</t>
  </si>
  <si>
    <t>22.04.34</t>
  </si>
  <si>
    <t>Disyutor diferencial tetrapolar 4x25 A, 30 mA tipo ID Si "Merlin Gerin" o similar equivalente</t>
  </si>
  <si>
    <t>Disyutor diferencial tetrapolar 4x32 A, 30 mA tipo ID Si "Merlin Gerin" o similar equivalente</t>
  </si>
  <si>
    <t>31.02.35</t>
  </si>
  <si>
    <t>Equipos de aire acondicionado marca GOODMAN, o similar equivalente, modelo CAPF-3642D/CKF-60. Montaje y conexión de equpos con cañería de cobre, batería de resistencia eléctrica (3 x 4 Kw), tablero eléctrico, presostato, termostato, botonera y conexión general. Incluso conductos de alimentación y retorno y, rejillas de alimentación y retorno</t>
  </si>
  <si>
    <r>
      <t xml:space="preserve">Puesta en valor de </t>
    </r>
    <r>
      <rPr>
        <b/>
        <sz val="9"/>
        <rFont val="Arial"/>
        <family val="2"/>
      </rPr>
      <t>Pe 14/15 - 1,60x4,04 m.</t>
    </r>
    <r>
      <rPr>
        <sz val="9"/>
        <rFont val="Arial"/>
        <family val="2"/>
      </rPr>
      <t xml:space="preserve"> - Puerta de dos hojas de abrir a batiente con vidrio repartido, cristal laminado de seguridad 3+3, tablero en módulo inferior de madera maciza y banderola. Incluye marco, hojas, contramarco, herrajes y cristales. Se contempla un 20% del valor total de la carpintería, incluso invertir giro de apertura</t>
    </r>
  </si>
  <si>
    <t>01.05.03</t>
  </si>
  <si>
    <t>Excavación con maquina para sótanos y subsuelos. Comprende cava, carga, elevación y vuelco sobre camión</t>
  </si>
  <si>
    <t>Vigas de hierro formada por IPN Nº 22, incluso barras de anclaje</t>
  </si>
  <si>
    <t>Viga reticulada plana, compuesta por cordones UPN Nº 8, montantes y diagonales de tubo estructural ø 0,038, espesor 3,2 mm, altura media 0,50 m, longitud 12 m</t>
  </si>
  <si>
    <t>Revoque grueso a la cal. 20 litros de mortero ¼:1:3</t>
  </si>
  <si>
    <t>Látex para cielorrasos. Comprende acondicionamiento de la base, una mano de fijador y tres manos de terminación</t>
  </si>
  <si>
    <t>Mampostería de elevación con ladrillos comunes, 0,20 m de espesor, mortero de asiento ¼:1:3</t>
  </si>
  <si>
    <t>Tanque de reserva PVC tricapa. Capacidad 1500 litros</t>
  </si>
  <si>
    <t>Boca de desagüe abierta de 60x60 cm, con decantación, reja de planchuelas y perfiles de 45x45 cm</t>
  </si>
  <si>
    <t>Grifería para ducha de bronce cromado, dos llaves sin transferencia, "FV" Newport 109/B2 o similar equivalente</t>
  </si>
  <si>
    <t>Válvula para inodoro, "FV" 361.03 con tapa y agarradera para discapacitados "FV" 0338, o similar equivalente</t>
  </si>
  <si>
    <t>Dispenser de jabón líquido de PVC esmerilado "Dallachiesa" o similar equivalente, incluso elementos de fijación</t>
  </si>
  <si>
    <t>Dispenser de papel secamanos de PVC "Dallachiesa" o similar equivalente, incluso elementos de fijación</t>
  </si>
  <si>
    <t>Dispenser de papel higiénico de PVC "Dallachiesa" o similar equivalente, incluso elementos de fijación</t>
  </si>
  <si>
    <t>24.01.10</t>
  </si>
  <si>
    <t>Cañerías y accesorios de hierro negro con protección epoxi ø 0,152 m</t>
  </si>
  <si>
    <t>25.01.21</t>
  </si>
  <si>
    <t>25.01.11</t>
  </si>
  <si>
    <t>25.01.12</t>
  </si>
  <si>
    <t>Radiadores "TSA" modelo Plus o similar equivalente de 10 elementos, completo</t>
  </si>
  <si>
    <t>Cielorraso independiente de vainillas de PVC 200 mm, "Stetic Plas" SP 200 o similar eqivalente</t>
  </si>
  <si>
    <t>Cañeria y accesorios para distribucion de agua caliente con tubos  de polipropileno  Lumin "Acqua System" 75 mm (2½") o similar equivalente</t>
  </si>
  <si>
    <t>Cartelería y señalética, fotoluminiscente, alto impacto 14x39 cm</t>
  </si>
  <si>
    <t>Pîntura epoxi bi-componente sobre  esructuras metálicas</t>
  </si>
  <si>
    <t>Carpeta de mortero de cemento y arena (1:3) con agregado de hidrófugo, espesor 2 cm, terminación fratasado</t>
  </si>
  <si>
    <t>Relleno con aporte de tierra negra, incluso siembra de cesped</t>
  </si>
  <si>
    <t>Celosía metálica formada por bastidores de tubo estructural de 40x40x1,53 mm, y trama lineal de tubo estructural de 15x25x0,55 mm</t>
  </si>
  <si>
    <t>Excavación para pilotes diám 0,40 m. Profundidad 6,50 m</t>
  </si>
  <si>
    <t>Excavación para pilotes diám 0,35 m. Profundidad 6,50 m</t>
  </si>
  <si>
    <t>09.03</t>
  </si>
  <si>
    <t>Capa aisladora vertical con mortero de cemento 1:3 y agregado de material hidrófugo (10%) en el agua de amasado, alisada a cuchara, espesor 1,2 cm, incluso membrana asfáltica</t>
  </si>
  <si>
    <t>Boca de desagüe abierta con decantación y pozo de bombeo en subsuelo</t>
  </si>
  <si>
    <t>Contrapiso de pendiente, de cascote empastado sobre losa, espesor medio 0,10 m</t>
  </si>
  <si>
    <t>22.05.01</t>
  </si>
  <si>
    <t>03.01.18</t>
  </si>
  <si>
    <t>03.01.19</t>
  </si>
  <si>
    <t>Minguitorio marca "Ferrum" modelo MTN, oval blanco o similar equivalente</t>
  </si>
  <si>
    <t>Grifería de empotrar para mingitorios, "FV" Pressmátic 362 o similar equivalente</t>
  </si>
  <si>
    <t xml:space="preserve">Boca de incendio, formada por válvula, gabinete, lanza, manguera de lino y llave de ajuste. Tamaño de gabinete 60x65x20 cm. </t>
  </si>
  <si>
    <t>Embudo vertical para desagüe de losa,  4" y reja de 20x20 cm PVC</t>
  </si>
  <si>
    <t>Jabalina de cobre ¾"x1,50 m, incluso cable de 16 mm², morceto y conexiones</t>
  </si>
  <si>
    <t>Zócalo de MDF según planos y memoria</t>
  </si>
  <si>
    <t>22.06.01</t>
  </si>
  <si>
    <t>Puntas captoras</t>
  </si>
  <si>
    <t>Desmontado de tabique de placa de roca de yeso, incluso estructura de soporte y retiro de material de demolición</t>
  </si>
  <si>
    <t>Cubierta de pizarra de piedra natural 35x61 cm sobre clavaderas y largueros, comprende aislación hidráulica con membrana líquida "Dizom Lastic Azoteas" de  Sibaco o similar equivalente, incluso tejido elástico de fibra poliester, listones de 1"x3" sin cepillar y clavaderas de 1"x2" sin cepillar. (Se considera 30% de reposición de pizarras)</t>
  </si>
  <si>
    <t xml:space="preserve">Piso con cámara de entablonado de pino cepillado de 1"x3" sobre cabios de pino Elliotis 3"x6" sin cepillar </t>
  </si>
  <si>
    <t xml:space="preserve">Readecuacion de cubierta de chapa de hierro galvanizado Nº 25 se contempla la provisión y colocación de chapas , aislaciones, clavaderas y listones nuevos con el aprovechamiento de la estructura principal, teniendo en cuenta un 15% de de la misma en mal estado a proveer </t>
  </si>
  <si>
    <t>Látex en paramentos verticales interiores. Comprende acondicionamiento de la base, una mano de fondo y tres de terminación</t>
  </si>
  <si>
    <t>Interruptor termomagnético tetrapolar 4x25 A 6 kA "C" C60N, "Merlin Gerin" o similar equivalente</t>
  </si>
  <si>
    <t>Interruptor termomagnético tetrapolar 4x50 A, "Merlin Gerin" o similar equivalente</t>
  </si>
  <si>
    <t>Cocina modular 4 hornallas "Serie 700 mod. C-S700 G" similar o equivalente, según memoria y especificaciones tecnicas</t>
  </si>
  <si>
    <t>Cartel autónomo "Salida de emergencia" (Permanente), Gammasonic o similar equivalente</t>
  </si>
  <si>
    <t>Disyutor diferencial tetrapolar 4x320 A, 30 mA tipo ID Si "Merlin Gerin" o similar equivalente</t>
  </si>
  <si>
    <t>22.04.37</t>
  </si>
  <si>
    <t>Interruptor termomagnético tetrapolar 4x100 A, "Merlin Gerin" o similar equivalente</t>
  </si>
  <si>
    <t>22.04.09</t>
  </si>
  <si>
    <t>22.04.38</t>
  </si>
  <si>
    <t>Disyutor diferencial tetrapolar 4x100 A, 30 mA tipo ID Si "Merlin Gerin" o similar equivalente</t>
  </si>
  <si>
    <t>Disyutor diferencial tetrapolar 4x50 A, 30 mA tipo ID Si "Merlin Gerin" o similar equivalente</t>
  </si>
  <si>
    <t>Colector de cisternas de reserva de agua, incluye cañerías y accesorios de polipropileno para uniones por termofusión, llaves esféricas y válvula de limpieza</t>
  </si>
  <si>
    <t>Bomba centrífuga marca "Pedrollo 3HP BP300(BCE) 1 1/4x1 Trif. o similar equivalente</t>
  </si>
  <si>
    <t>Cañeria y accesorios para distribucion de agua caliente con tubos  de polipropileno  Lumin "Acqua System" 25 mm (3/4") o similar equivalente</t>
  </si>
  <si>
    <t>Cañeria y accesorios para distribucion de agua caliente con tubos  de polipropileno  Lumin "Acqua System" 32 mm (1") o similar equivalente</t>
  </si>
  <si>
    <t>Cañeria y accesorios para distribucion de agua caliente con tubos  de polipropileno  Lumin "Acqua System" 40 mm (1¼") o similar equivalente</t>
  </si>
  <si>
    <t>Cañeria y accesorios para distribucion de agua caliente con tubos  de polipropileno  Lumin "Acqua System" 50 mm (1½") o similar equivalente</t>
  </si>
  <si>
    <t>Cañeria y accesorios para distribucion de agua caliente con tubos  de polipropileno  Lumin "Acqua System" 63 mm (2") o similar equivalente</t>
  </si>
  <si>
    <t>gl</t>
  </si>
  <si>
    <t>TOTAL</t>
  </si>
  <si>
    <t>CONDUCTOS HUMEROS Y VENTILACIONES</t>
  </si>
  <si>
    <t>DE LADRILLOS REFRACTARIOS</t>
  </si>
  <si>
    <t>Cielorraso de yeso aplicado bajo losa. Comprende 5 litros de azotado de concreto 1:3, 20 litros de mortero 1:1:5 y enlucido de yeso</t>
  </si>
  <si>
    <t>19.02.24</t>
  </si>
  <si>
    <t>21.01.01</t>
  </si>
  <si>
    <t>MONTACARGAS</t>
  </si>
  <si>
    <t>ARTEFACTOS</t>
  </si>
  <si>
    <t>03.02.09</t>
  </si>
  <si>
    <t>PISOS TÉCNICOS ELEVADOS</t>
  </si>
  <si>
    <t>ZÓCALOS</t>
  </si>
  <si>
    <t>GRANÍTICOS</t>
  </si>
  <si>
    <t>CLACÁREOS</t>
  </si>
  <si>
    <t>CERÁMICOS</t>
  </si>
  <si>
    <t>DE MADERA</t>
  </si>
  <si>
    <t>DE PIEDRAS NATURALES</t>
  </si>
  <si>
    <t>12.01</t>
  </si>
  <si>
    <t>12.02</t>
  </si>
  <si>
    <t>12.03</t>
  </si>
  <si>
    <t>12.04</t>
  </si>
  <si>
    <t>12.05</t>
  </si>
  <si>
    <t>12.06</t>
  </si>
  <si>
    <t>AZULEJOS</t>
  </si>
  <si>
    <t>CEMENTO ALISADO</t>
  </si>
  <si>
    <t>13.01</t>
  </si>
  <si>
    <t>13.02</t>
  </si>
  <si>
    <t>13.03</t>
  </si>
  <si>
    <t>13.04</t>
  </si>
  <si>
    <t>13.05</t>
  </si>
  <si>
    <t>13.06</t>
  </si>
  <si>
    <t>ESCALERAS, UMBRALES, SÓLIAS, ANTEPECHOS</t>
  </si>
  <si>
    <t>14.01</t>
  </si>
  <si>
    <t>DE GRANITO RECONSTITUIDO</t>
  </si>
  <si>
    <t>14.02</t>
  </si>
  <si>
    <t>14.03</t>
  </si>
  <si>
    <t>14.04</t>
  </si>
  <si>
    <t>15.01</t>
  </si>
  <si>
    <t>15.02</t>
  </si>
  <si>
    <t>15.03</t>
  </si>
  <si>
    <t>15.04</t>
  </si>
  <si>
    <t>Instalación de boca para centrales de alarma, cañería exterior, tipo cable canal</t>
  </si>
  <si>
    <t>Solicitud de servicio y trámite de aprobación de planos para instalación de gas</t>
  </si>
  <si>
    <t>Cielorraso independiente tipo "Spanacustic" con placa "Isotex Glacial" o similar equivalente</t>
  </si>
  <si>
    <t>Módulo de andamio prearmado compuesto por dos bastidores normales, un par de diagonales verticales verticales y dos largueros, incluso dos tablones de chapa estampada. Alquiler por mes o fracción</t>
  </si>
  <si>
    <t>Interruptor termomagnético tetrapolar 4x63 A INS80, "Telemecanique" o similar equivalente</t>
  </si>
  <si>
    <t>Interruptor termomagnético tetrapolar 4x40 A 6 kA "C" C60N, "Merlin Gerin" o similar equivalente</t>
  </si>
  <si>
    <t>Umbrales y sólias de granito natural. Mortero de asiento 1:1:5</t>
  </si>
  <si>
    <t>Cañerías y accesorios de polipropileno para uniones por termofusión ø 0,050 m, tipo "Acqua System PN 20" pesado, o similar equivalente</t>
  </si>
  <si>
    <t>Cañerías y accesorios de polipropileno para uniones por termofusión ø 0,063 m, tipo "Acqua System PN 20" pesado, o similar equivalente</t>
  </si>
  <si>
    <t>Ventana con marco y dos hojas batientes de cedro, incluso cortina de enrollar de cedro común</t>
  </si>
  <si>
    <t>Mampostería de bloque estándar de 14x19x39 cm, mortero de asiento 1:1:5 (0,15 m³/m²)</t>
  </si>
  <si>
    <t>01.04</t>
  </si>
  <si>
    <t>01.05</t>
  </si>
  <si>
    <t>01.06</t>
  </si>
  <si>
    <t>APUNTALAMIENTOS</t>
  </si>
  <si>
    <t>LIMPIEZA DE TERRENO</t>
  </si>
  <si>
    <t>VALLADO PROVISORIO</t>
  </si>
  <si>
    <t>CASILLA PARA OBRADOR Y PERSONAL</t>
  </si>
  <si>
    <t>CARTEL DE OBRA</t>
  </si>
  <si>
    <t>REPLANTEO</t>
  </si>
  <si>
    <t>MOVIMIENTO DE SUELOS</t>
  </si>
  <si>
    <t>02.03</t>
  </si>
  <si>
    <t>02.04</t>
  </si>
  <si>
    <t>02.06</t>
  </si>
  <si>
    <t>Lavaojos</t>
  </si>
  <si>
    <t>23.06.01</t>
  </si>
  <si>
    <t>AIRE ACONDICIONADO INDIVIDUAL</t>
  </si>
  <si>
    <t>05.03</t>
  </si>
  <si>
    <t>01.04.02</t>
  </si>
  <si>
    <t>01.06.01</t>
  </si>
  <si>
    <t>02.09</t>
  </si>
  <si>
    <t>03.01.01</t>
  </si>
  <si>
    <t>03.01.02</t>
  </si>
  <si>
    <t>03.01.03</t>
  </si>
  <si>
    <t>03.01.04</t>
  </si>
  <si>
    <t>03.01.07</t>
  </si>
  <si>
    <t>03.01.08</t>
  </si>
  <si>
    <t>03.01.11</t>
  </si>
  <si>
    <t>03.01.12</t>
  </si>
  <si>
    <t>03.01.13</t>
  </si>
  <si>
    <t>03.01.14</t>
  </si>
  <si>
    <t>03.01.15</t>
  </si>
  <si>
    <t>03.01.16</t>
  </si>
  <si>
    <t>03.01.17</t>
  </si>
  <si>
    <t>Arenado</t>
  </si>
  <si>
    <t>02.02</t>
  </si>
  <si>
    <t>04.03</t>
  </si>
  <si>
    <t>04.05</t>
  </si>
  <si>
    <t>05.01.01</t>
  </si>
  <si>
    <t>CONTRAPISOS Y CARPETAS</t>
  </si>
  <si>
    <t>23.04.04</t>
  </si>
  <si>
    <t>23.04.21</t>
  </si>
  <si>
    <t>23.04.22</t>
  </si>
  <si>
    <t>23.04.23</t>
  </si>
  <si>
    <t>23.04.24</t>
  </si>
  <si>
    <t>Limpieza de terreno. Extracción de árboles, malezas, residuos, etc</t>
  </si>
  <si>
    <t>01.04.03</t>
  </si>
  <si>
    <t>01.04.04</t>
  </si>
  <si>
    <t>01.05.02</t>
  </si>
  <si>
    <t>Boca de tomacorriente para usos especiales completa. Cañerías y accesorios de hierro negro semipesado ø 1"</t>
  </si>
  <si>
    <t>TELEFONÍA Y DATOS</t>
  </si>
  <si>
    <t>22.11</t>
  </si>
  <si>
    <t>PUESTA A TIERRA</t>
  </si>
  <si>
    <t>PARARRAYOS</t>
  </si>
  <si>
    <t>REDES INFORMÁTICAS</t>
  </si>
  <si>
    <t>22.10</t>
  </si>
  <si>
    <t>SEGURIDAD Y EMERGENCIAS</t>
  </si>
  <si>
    <t>Instalación de boca telefónica completa</t>
  </si>
  <si>
    <t>22.08.01</t>
  </si>
  <si>
    <t>22.09.01</t>
  </si>
  <si>
    <t>02</t>
  </si>
  <si>
    <t>Pulido de Piso de Madera y encerado</t>
  </si>
  <si>
    <t>Demolición de azotea transitable construida sobre losa, incluso demolición de encuentros y juntas de dilatación. Incluye retiro de material de demolición</t>
  </si>
  <si>
    <t>01</t>
  </si>
  <si>
    <t>Cielorraso independiente tipo "Phonex" o similar equivalente, formados por vainillas de hierro prepintada, estructura portante y aislación de lana de vidrio de 38 mm</t>
  </si>
  <si>
    <t>Viga de madera laminada 3"x10", pino Elliotis</t>
  </si>
  <si>
    <t>Demolición de entrepiso de bovedillas de ladrillos comunes y perfiles IPN Nº 12, incluso retiro de material de demolición y limpieza</t>
  </si>
  <si>
    <t>Caballete cumbrera de chapa de hierro galvanizado Nº 25, desarrollo mínimo 40 cm</t>
  </si>
  <si>
    <t>10.03</t>
  </si>
  <si>
    <t>18.02.01</t>
  </si>
  <si>
    <t>Llave de paso para uniones por termofusión ø 0,013 m</t>
  </si>
  <si>
    <t>Llave de paso para uniones por termofusión ø 0,025 m</t>
  </si>
  <si>
    <t>Llave esférica ø 0,050 m</t>
  </si>
  <si>
    <t>Azotado de mortero de cemento y arena (1:3) con agregado de material hidrófugo. Espesor 6 mm</t>
  </si>
  <si>
    <t>Revoque fino para exterior. Mortero ¼:1:3, espesor 5 mm</t>
  </si>
  <si>
    <t>28.01.01</t>
  </si>
  <si>
    <t>28.01</t>
  </si>
  <si>
    <t>28.03.01</t>
  </si>
  <si>
    <t>28.04.01</t>
  </si>
  <si>
    <t>22.01</t>
  </si>
  <si>
    <t>22.02</t>
  </si>
  <si>
    <t>22.03</t>
  </si>
  <si>
    <t>m³</t>
  </si>
  <si>
    <t>ud</t>
  </si>
  <si>
    <t>08</t>
  </si>
  <si>
    <t>REVESTIMIENTOS</t>
  </si>
  <si>
    <t>30.04.03</t>
  </si>
  <si>
    <t>27.01.01</t>
  </si>
  <si>
    <t>22.07.01</t>
  </si>
  <si>
    <t>CELOSÍAS, POSTIGOS YCORTINAS</t>
  </si>
  <si>
    <t>Barral antipánico. Provisión y colocación</t>
  </si>
  <si>
    <t>DE CHAPA GALVANIZADA</t>
  </si>
  <si>
    <t>03.02.04</t>
  </si>
  <si>
    <t>03.02.06</t>
  </si>
  <si>
    <t>Mampostería de ladrillo común visto espesor 0,15m, cámara de aire y ladrillo cerámico hueco de 0,18 m, incluso revoque impermeable y aislación de telgopor 15 kg/m³, mortero aislante 1:3 con hidrófugo, y morteros de asientos ¼:1:3 y :1:4</t>
  </si>
  <si>
    <t>Losas macisas. Hormigón 1:3:3 (Cemento 300 kg/m³), acero ADN 420, cuantía media 50 kg/m³</t>
  </si>
  <si>
    <t>Losa y peldaneado de escalera. Hormigón 1:2:3, acero ADN 420, cuantía media 70 kg/m³</t>
  </si>
  <si>
    <t>Losa y peldaneado de escalera. Hormigón elaborado H-21, acero ADN 420 cuantía media 70 kg/m³</t>
  </si>
  <si>
    <t>Dinteles. Hormigón 1:3:3, acero ADN 420, cuantía media 60kg/m³</t>
  </si>
  <si>
    <t>Grifería para mingitorios, "FV" Pressmátic 344, antivandálica, de embutir, o similar equivalente</t>
  </si>
  <si>
    <t>Replanteo y nivelación de terreno, incluye materiales y herramientas necesarias para la realización de los trabajos, escuadrado y fijaciones de niveles</t>
  </si>
  <si>
    <t>Zapata corrida o viga de fundación. Hormigón 1:3:3 (Cemento 300 kg/m³), acero ADN 420, cuantía media 150 kg/m³</t>
  </si>
  <si>
    <t>Pilotines diámetro 0,25/0,30 m. Hormigón 1:3:3 (Cemento 300 kg/m³), acero ADN 420 cuantía media 60 kg/m³</t>
  </si>
  <si>
    <t>Columnas. Hormigón 1:3:3 (Cemento 300 kg/m³), acero ADN 420, cuantía media 90 kg/m³</t>
  </si>
  <si>
    <t>30.05.02</t>
  </si>
  <si>
    <t>30.06.12</t>
  </si>
  <si>
    <t>Piso de cerámico rojo, 20x20 cm, para azotea.</t>
  </si>
  <si>
    <t>23.08.02</t>
  </si>
  <si>
    <t>23.08.03</t>
  </si>
  <si>
    <t>DE LADRILLOS COMUNES</t>
  </si>
  <si>
    <t>19.01.02</t>
  </si>
  <si>
    <t>Antepecho de cemento alisado</t>
  </si>
  <si>
    <t>Piso de ladrillo común colocado de plano, incluso sellado de juntas con mortero de cemento y arena (1:3). Mortero de asiento ½:1:4</t>
  </si>
  <si>
    <t>Canaleta tipo cenefa de chapa de hierro galvanizado Nº 22, desarrollo mínimo 61 cm</t>
  </si>
  <si>
    <t>Canaleta estándar de chapa de hierro galvanizado Nº 25, desarrollo mínimo 50 cm</t>
  </si>
  <si>
    <t>22.05.04</t>
  </si>
  <si>
    <t>Boca de iluminación completa. Cañerías y accesorios de hierro negro semipesado ø ¾"</t>
  </si>
  <si>
    <t>Boca de tomacorriente para usos generales completa. Cañerías y accesorios de hierro negro semipesado ø ¾"</t>
  </si>
  <si>
    <t>Platinas de 140x250x9 mm con seis anclajes mecánico de ø 1"x30 cm con rosca en un extremo</t>
  </si>
  <si>
    <t>23.08.01</t>
  </si>
  <si>
    <t>23.08</t>
  </si>
  <si>
    <t>23.07.01</t>
  </si>
  <si>
    <t>23.07.02</t>
  </si>
  <si>
    <t>23.07.03</t>
  </si>
  <si>
    <t>23.07</t>
  </si>
  <si>
    <t>CÁMARAS DE INSPECCIÓN Y OTROS</t>
  </si>
  <si>
    <t>11.01.02</t>
  </si>
  <si>
    <t>11.01.03</t>
  </si>
  <si>
    <t>11.01.04</t>
  </si>
  <si>
    <t>11.01.05</t>
  </si>
  <si>
    <t>12.01.01</t>
  </si>
  <si>
    <t>12.01.02</t>
  </si>
  <si>
    <t>12.02.01</t>
  </si>
  <si>
    <t>12.03.01</t>
  </si>
  <si>
    <t>12.05.03</t>
  </si>
  <si>
    <t>12.06.01</t>
  </si>
  <si>
    <t>Mampostería de elevación 0,30/0,45 m de espesor hasta 10,00 m de alto, mortero de asiento ¼:1:3 (0,318 m³)</t>
  </si>
  <si>
    <t>02.07</t>
  </si>
  <si>
    <t>02.08</t>
  </si>
  <si>
    <t>01.01.01</t>
  </si>
  <si>
    <t>01.02.01</t>
  </si>
  <si>
    <t>01.03.01</t>
  </si>
  <si>
    <t>01.04.01</t>
  </si>
  <si>
    <t>01.05.01</t>
  </si>
  <si>
    <t>Cámara séptica de 10 m³, con bocas de entrada y salida de 0,60x0,60 m</t>
  </si>
  <si>
    <t>Cámara inspección 0,60 x 0,60 m</t>
  </si>
  <si>
    <t>Cañerías y accesorios de PVC calidad 3,2 ø 110 mm</t>
  </si>
  <si>
    <t>Cañerías y accesorios de PVC calidad 3,2 ø 63 mm</t>
  </si>
  <si>
    <t>Cañerías y accesorios de PVC calidad 3,2 ø 50 mm</t>
  </si>
  <si>
    <t>Mampostería de ladrillo hueco 18x18x33 cm, asentados con mortero de cal reforzada ¼:1:3 (0,018 m³)</t>
  </si>
  <si>
    <t>Mampostería de ladrillo hueco 12x18x33 cm, asentados con mortero de cal reforzada ¼:1:3 (0,012 m³)</t>
  </si>
  <si>
    <t>Mampostería de ladrillo hueco 8x18x33 cm, asentados con mortero de cal reforzada ¼:1:3 (0,008 m³)</t>
  </si>
  <si>
    <t>Cañerías y accesorios de polipropileno para uniones por termofusión ø 0,013 m, tipo "Acqua System PN 20" pesado, o similar equivalente</t>
  </si>
  <si>
    <t>Cañerías y accesorios de polipropileno para uniones por termofusión ø 0,019 m, tipo "Acqua System PN 20" pesado, o similar equivalente</t>
  </si>
  <si>
    <t>12.04.01</t>
  </si>
  <si>
    <t>Vigas normales. Hormigón 1:2:4 (Cemento 320 kg/m³), acero ADN 420, cuantía media 130 kg/m³</t>
  </si>
  <si>
    <t>08.03.01</t>
  </si>
  <si>
    <t>Revoque interior completo sobre superficies de hormigón. Comprende azotado de mortero de cemento, grueso y fino a la cal.</t>
  </si>
  <si>
    <t>ENLUCIDO DE PAREDES</t>
  </si>
  <si>
    <t>09.04</t>
  </si>
  <si>
    <t>Cielorraso de madera, en pino Nacional con tirantería a la vista</t>
  </si>
  <si>
    <t>PISOS DE LAJAS DE HORMIGÓN COMPRIMIDO</t>
  </si>
  <si>
    <t>PISOS CERÁMICOS</t>
  </si>
  <si>
    <t>22.10.03</t>
  </si>
  <si>
    <t>22.10.04</t>
  </si>
  <si>
    <t>22.10.05</t>
  </si>
  <si>
    <t>22.10.06</t>
  </si>
  <si>
    <t>22.10.07</t>
  </si>
  <si>
    <t>22.11.02</t>
  </si>
  <si>
    <t>Bandeja perforada 100x50 mm</t>
  </si>
  <si>
    <t>Desmontado de capa superficial humífera</t>
  </si>
  <si>
    <t>01.07.01</t>
  </si>
  <si>
    <t>22.01.01</t>
  </si>
  <si>
    <t>22.01.02</t>
  </si>
  <si>
    <t>22.02.01</t>
  </si>
  <si>
    <t>22.02.02</t>
  </si>
  <si>
    <t>PISOS DE CEMENTO ALISADO</t>
  </si>
  <si>
    <t>Cerco de chapa galvanizada (usada) con estructura de madera</t>
  </si>
  <si>
    <t>PISOS DE MOSAICOS CALCÁREOS</t>
  </si>
  <si>
    <t>PISOS DE MADERA</t>
  </si>
  <si>
    <t>Luz de emergencia 1x20 wats, autonomía 3,5 a 7 hs. "Atomlux"  o similar equivalente</t>
  </si>
  <si>
    <t>Conductal de PVC 160 mm esp: 3,2 mm</t>
  </si>
  <si>
    <t>Depósito para mingirtorios de embutir, chato, de PVC. Capacidad 12 litros</t>
  </si>
  <si>
    <t>04.02.01</t>
  </si>
  <si>
    <t>04.02.03</t>
  </si>
  <si>
    <t>04.02.04</t>
  </si>
  <si>
    <t>05.02.01</t>
  </si>
  <si>
    <t>PISOS</t>
  </si>
  <si>
    <t>11.01</t>
  </si>
  <si>
    <t>PISOS DE MOSAICOS GRANÍTICOS</t>
  </si>
  <si>
    <t>11.02</t>
  </si>
  <si>
    <t>12.08</t>
  </si>
  <si>
    <t>PAVIMENTOS</t>
  </si>
  <si>
    <t>13.01.01</t>
  </si>
  <si>
    <t>12.10</t>
  </si>
  <si>
    <t>12.10.01</t>
  </si>
  <si>
    <t>12.10.02</t>
  </si>
  <si>
    <t>14.05</t>
  </si>
  <si>
    <t>MÁRMOLES, GRANITOS, PIEDRAS NATURALES, etc</t>
  </si>
  <si>
    <t>15.07.01</t>
  </si>
  <si>
    <t>DE HORMGÓN PREMOLDEADO</t>
  </si>
  <si>
    <t>17.02</t>
  </si>
  <si>
    <t>MAMPOSTERÍA</t>
  </si>
  <si>
    <t>18.01.01</t>
  </si>
  <si>
    <t>Babeta de dilatación de chapa de hierro galvanizado, prepintada, Nº 25, desarrollo mínimo 20 cm</t>
  </si>
  <si>
    <t>Cubierta formada por barrera de vapor, aislación térmica, contrapiso de pendiente, carpeta de cemento y arena, terminacón: membrana con geotéxtil</t>
  </si>
  <si>
    <t>06.02.01</t>
  </si>
  <si>
    <t>VENTANAS</t>
  </si>
  <si>
    <t>26.01</t>
  </si>
  <si>
    <t>AIRE ACONDICIONADO CENTRAL</t>
  </si>
  <si>
    <t>Canilla de servicio cromada, con pico para manguera. "FV" cromo ø ½" o similar equivalente</t>
  </si>
  <si>
    <t>23.01.22</t>
  </si>
  <si>
    <t>23.01.23</t>
  </si>
  <si>
    <t>23.01.24</t>
  </si>
  <si>
    <t>07</t>
  </si>
  <si>
    <t>REVOQUES</t>
  </si>
  <si>
    <t>Cañerías y accesorios de polipropileno para uniones por termofusión ø 0,038 m, tipo "Acqua System PN 20" pesado, o similar equivalente</t>
  </si>
  <si>
    <t>Tablero de embutir metálico para veinte bocas DIN, reglamentario</t>
  </si>
  <si>
    <t>Tablero de embutir metálico para treinta y seis bocas DIN, reglamentario</t>
  </si>
  <si>
    <t>Tablero exterior metálico para diez bocas, DIN estanco, 300x200x100. "Gabexel" o similar e quivalente</t>
  </si>
  <si>
    <t>Tablero exterior metálico para veinte bocas, DIN estanco, 300x450x100. "Gabexel" o similar e quivalente</t>
  </si>
  <si>
    <t>23</t>
  </si>
  <si>
    <t>Llave de paso gas, bronce ø 0,019 mm</t>
  </si>
  <si>
    <t>Llave de paso gas, bronce ø 0,025 mm</t>
  </si>
  <si>
    <t>Llave de paso gas, bronce ø 0,050</t>
  </si>
  <si>
    <t>HORMIGÓN ARMADO</t>
  </si>
  <si>
    <t>03.04</t>
  </si>
  <si>
    <t>01.07</t>
  </si>
  <si>
    <t>ESTRUCTURAS METÁLICA</t>
  </si>
  <si>
    <t>ESTRUCTURAS DE MADERA</t>
  </si>
  <si>
    <t>ALBAÑILERÍA</t>
  </si>
  <si>
    <t>Inodoro pedestal, "Ferrum" línea Florencia modelo Quequen IQF o similar equivalente. Incluso tapa y asiento TFB O TFN</t>
  </si>
  <si>
    <t>Lavatorio paradiscapacitados (Sistema de soporte fijo) "Ferrum" línea Spacio LET 1F o similar equivalente</t>
  </si>
  <si>
    <t>Inodoro pedestal para discapacitados, "Ferrum" línea Spacio modelo IETJ o similar equivalente. Incluso tapa y asiento TTE3</t>
  </si>
  <si>
    <t>01.01.39</t>
  </si>
  <si>
    <t>01.01.40</t>
  </si>
  <si>
    <t>01.01.41</t>
  </si>
  <si>
    <t>01.01.42</t>
  </si>
  <si>
    <t>30.06.11</t>
  </si>
  <si>
    <t>22.05.02</t>
  </si>
  <si>
    <t>22.05.03</t>
  </si>
  <si>
    <t>Cañerías y accesorios de PVC calidad 3,2 ø 40 mm</t>
  </si>
  <si>
    <t>Pileta de piso sifónica 63 mm, acometidas múltiples ø 40 mm</t>
  </si>
  <si>
    <t>Revestimiento de porcelanato 30x30 cm, pulido, colocado a junta recta con adhesivo plástico, incluso sellado de juntas</t>
  </si>
  <si>
    <t>INCLINADAS</t>
  </si>
  <si>
    <t>PLANAS</t>
  </si>
  <si>
    <t>Pulido de mosaico granítico a piedra fina</t>
  </si>
  <si>
    <t>Pulido de mosaico granítico, lustrado a plomo</t>
  </si>
  <si>
    <t>Grifería monocomando para cocina con pico extensible, "FV" Swing Plus 412.01/90 o similar equivalente</t>
  </si>
  <si>
    <t>Grifería monocomando para lavatorio, "FV" Vivace 181/93 o similar equivalente</t>
  </si>
  <si>
    <t>Grifería para bidet de bronce cromado, dos llaves y transferencia, "FV" Allegro 295/15</t>
  </si>
  <si>
    <t>02.01</t>
  </si>
  <si>
    <t>Vidrio armado 6 mm</t>
  </si>
  <si>
    <t>21.01.02</t>
  </si>
  <si>
    <t>21.01.04</t>
  </si>
  <si>
    <t>Llave de paso gas, bronce ø 0,038</t>
  </si>
  <si>
    <t>Llave de paso gas, bronce ø 0,032</t>
  </si>
  <si>
    <t>INSTALACIÓN SANITARIA</t>
  </si>
  <si>
    <t>CAÑERIAS Y ACCESORIOS</t>
  </si>
  <si>
    <t>AGUA. CAÑERIAS Y ACCESORIOS</t>
  </si>
  <si>
    <t>DESAGÜES PLUVIALES. CAÑERÍAS Y ACCESORIOS</t>
  </si>
  <si>
    <t>ARTEFACTOS Y BRONCERÍA</t>
  </si>
  <si>
    <t>22.09</t>
  </si>
  <si>
    <t>23.01</t>
  </si>
  <si>
    <t>23.02</t>
  </si>
  <si>
    <t>23.03</t>
  </si>
  <si>
    <t>INSTALACIÓN DE GAS</t>
  </si>
  <si>
    <t>24.01</t>
  </si>
  <si>
    <t>24.02</t>
  </si>
  <si>
    <t>24.03</t>
  </si>
  <si>
    <t>CALEFACCIÓN</t>
  </si>
  <si>
    <t>AIRE ACONDICIONADO</t>
  </si>
  <si>
    <t>26</t>
  </si>
  <si>
    <t>27</t>
  </si>
  <si>
    <t>ASCENSORES Y MONTACARGAS</t>
  </si>
  <si>
    <t>28</t>
  </si>
  <si>
    <t>29</t>
  </si>
  <si>
    <t>VIDRIOS, CRISTALES, ESPEJOS, etc</t>
  </si>
  <si>
    <t>MUROS EXTERIORES</t>
  </si>
  <si>
    <t>MUROS INTERIORES</t>
  </si>
  <si>
    <t>CARPINTERÍAS DE MADERA</t>
  </si>
  <si>
    <t>22.03.01</t>
  </si>
  <si>
    <t>22.03.02</t>
  </si>
  <si>
    <t>22.03.03</t>
  </si>
  <si>
    <t>22.03.04</t>
  </si>
  <si>
    <t>22.03.10</t>
  </si>
  <si>
    <t>Gabinete modular de chapa DWG Nº 16 de 1500x900x300 mm, "Gen Rod" o similar equivalente</t>
  </si>
  <si>
    <t>CIRCUITOS DE TOMACORRIENTE</t>
  </si>
  <si>
    <t>Gabinete modular de chapa DWG Nº 16 de 1500x450x300 mm, "Gen Rod" o similar equivalente</t>
  </si>
  <si>
    <t>22.04.01</t>
  </si>
  <si>
    <t>22.04.02</t>
  </si>
  <si>
    <t>22.04.03</t>
  </si>
  <si>
    <t>22.04.04</t>
  </si>
  <si>
    <t>22.04.06</t>
  </si>
  <si>
    <t>22.04.07</t>
  </si>
  <si>
    <t>22.04.08</t>
  </si>
  <si>
    <t>22.04.20</t>
  </si>
  <si>
    <t>Interruptor termomagnético tetrapolar 4x630 A 50 kA NS630N, "Merlin Gerin" o similar equivalente</t>
  </si>
  <si>
    <t>21.02.01</t>
  </si>
  <si>
    <t>21.03</t>
  </si>
  <si>
    <t>GABINETES Y TABLEROS</t>
  </si>
  <si>
    <t>22.04</t>
  </si>
  <si>
    <t>PROTECCIONES (Disyuntores y térmica)</t>
  </si>
  <si>
    <t>22.04.35</t>
  </si>
  <si>
    <t>22.10.01</t>
  </si>
  <si>
    <t>22.10.02</t>
  </si>
  <si>
    <t>REJAS, CELOSÍAS Y POSTIGOS</t>
  </si>
  <si>
    <t>18.05.01</t>
  </si>
  <si>
    <t>23.03.03</t>
  </si>
  <si>
    <t>Conductal de PVC 110 mm esp: 3,2 mm, incluso parte proporcional de accesorios, pegamento y material menor</t>
  </si>
  <si>
    <t>Cañerías y accesorios de polipropileno para uniones por termofusión ø 0,025 m, tipo "Acqua System PN 20" pesado, o similar equivalente</t>
  </si>
  <si>
    <t>Cañerías y accesorios de polipropileno para uniones por termofusión ø 0,032 m, tipo "Acqua System PN 20" pesado, o similar equivalente</t>
  </si>
  <si>
    <t>23.02.01</t>
  </si>
  <si>
    <t>23.02.02</t>
  </si>
  <si>
    <t>23.02.03</t>
  </si>
  <si>
    <t>23.02.04</t>
  </si>
  <si>
    <t>Boca de acceso PVC, calidad 3,2 mm</t>
  </si>
  <si>
    <t>DESAGÜES CLOACALES Y VENTILACIONES. CAÑERÍAS Y ACCESORIOS</t>
  </si>
  <si>
    <t>23.04.01</t>
  </si>
  <si>
    <t>23.04.02</t>
  </si>
  <si>
    <t>23.04.03</t>
  </si>
  <si>
    <t>23.04.05</t>
  </si>
  <si>
    <t>23.04.06</t>
  </si>
  <si>
    <t>23.04.11</t>
  </si>
  <si>
    <t>23.04.12</t>
  </si>
  <si>
    <t>23.04.13</t>
  </si>
  <si>
    <t>Tendido de cable subterráneo de 4x6 mm²</t>
  </si>
  <si>
    <t>Interruptor termomagnético tetrapolar 4x125 A, "Merlin Gerin" o similar equivalente</t>
  </si>
  <si>
    <t>Demolición de hormigón en masa en cimentación. Incluso retiro de material de demolición</t>
  </si>
  <si>
    <t>CENTRAL COLECTIVA</t>
  </si>
  <si>
    <t>26.02</t>
  </si>
  <si>
    <t>26.03</t>
  </si>
  <si>
    <t>27.01</t>
  </si>
  <si>
    <t>27.02</t>
  </si>
  <si>
    <t>29.01.11</t>
  </si>
  <si>
    <t>Espejo de 4 mm, claro</t>
  </si>
  <si>
    <t>23.04.26</t>
  </si>
  <si>
    <t>23.04.27</t>
  </si>
  <si>
    <t>23.04.25</t>
  </si>
  <si>
    <t>23.04.28</t>
  </si>
  <si>
    <t>Grifería para lavatorios, "FV" Pressmátic 361 o similar equivalente</t>
  </si>
  <si>
    <t>Grifería para lavatorios, "FV" Pressmátic 361.03 con manija para discapacitados o similar equivalente</t>
  </si>
  <si>
    <t>Barra de seguridad rebatible (p/sanit discap). "Ferrum" VTEB8 80x18,5 cm, o similar equivalente</t>
  </si>
  <si>
    <t>Barra de seguridad fija (p/sanit discap). "Ferrum" VEFR 5, largo 50 cm, o similar equivalente</t>
  </si>
  <si>
    <t>Depósito para inodoro discapacitados, exterior, tipo mochila "Ferrum" línea Spacio, o similar equivalente</t>
  </si>
  <si>
    <t>Cañerías y accesorios de hierro galvanizado ø 3"</t>
  </si>
  <si>
    <t>23.05.01</t>
  </si>
  <si>
    <t>23.05.02</t>
  </si>
  <si>
    <t>23.05.03</t>
  </si>
  <si>
    <t>23.05</t>
  </si>
  <si>
    <t>EQUIPOS DE BOMBEO</t>
  </si>
  <si>
    <t>24.01.01</t>
  </si>
  <si>
    <t>24.01.02</t>
  </si>
  <si>
    <t>24.01.03</t>
  </si>
  <si>
    <t>24.01.04</t>
  </si>
  <si>
    <t>24.01.05</t>
  </si>
  <si>
    <t>24.01.06</t>
  </si>
  <si>
    <t>24.01.07</t>
  </si>
  <si>
    <t>24.01.08</t>
  </si>
  <si>
    <t>24.01.09</t>
  </si>
  <si>
    <t>LLAVE DE PASO Y MEDIDORES</t>
  </si>
  <si>
    <t>24.02.01</t>
  </si>
  <si>
    <t>Llave de paso gas "fv" o similar equivalente, cromo con campana ø 0,013 mm</t>
  </si>
  <si>
    <t>24.02.02</t>
  </si>
  <si>
    <t>24.02.03</t>
  </si>
  <si>
    <t>24.02.04</t>
  </si>
  <si>
    <t>24.02.05</t>
  </si>
  <si>
    <t>24.02.06</t>
  </si>
  <si>
    <t>24.02.07</t>
  </si>
  <si>
    <t>Llave esférica para gas "Alarsa", bronce 4 bar, ø 0,063</t>
  </si>
  <si>
    <t>Cabina de medición completa para 50 m³</t>
  </si>
  <si>
    <t>24.03.01</t>
  </si>
  <si>
    <t>Anafe frontal de dos hornallas "Brogas" o similar equivalente</t>
  </si>
  <si>
    <t>Parasol rebatible de aluminio</t>
  </si>
  <si>
    <t>08.02.02</t>
  </si>
  <si>
    <t>09.03.01</t>
  </si>
  <si>
    <t>09.03.02</t>
  </si>
  <si>
    <t>10.04</t>
  </si>
  <si>
    <t>EXTERIORES</t>
  </si>
  <si>
    <t>07.02</t>
  </si>
  <si>
    <t>INTERIORES</t>
  </si>
  <si>
    <t>07.03</t>
  </si>
  <si>
    <t>YESERÍA</t>
  </si>
  <si>
    <t>08.02</t>
  </si>
  <si>
    <t>08.03</t>
  </si>
  <si>
    <t>Látex en paramentos verticales exteriores. Comprende acondicionamiento de la base, una mano de fijador y dos de terminación</t>
  </si>
  <si>
    <t>30.01</t>
  </si>
  <si>
    <t>09</t>
  </si>
  <si>
    <t>SERVICIOS CONTRA INCENDIO Y SEGURIDAD</t>
  </si>
  <si>
    <t>30.02</t>
  </si>
  <si>
    <t>30.03</t>
  </si>
  <si>
    <t>30.04</t>
  </si>
  <si>
    <t>30.05</t>
  </si>
  <si>
    <t>30.06</t>
  </si>
  <si>
    <t>Bidet "Ferrum" línea Andino o similar equivalente</t>
  </si>
  <si>
    <t>13.06.01</t>
  </si>
  <si>
    <t>14.02.01</t>
  </si>
  <si>
    <t>DE MÁRMOL, PIEDRAS NATURALES, etc.</t>
  </si>
  <si>
    <t>12.07</t>
  </si>
  <si>
    <t>Revoque grueso a la cal bajo revestimientos. 20 litros de mortero 1:1:5</t>
  </si>
  <si>
    <t>03.03</t>
  </si>
  <si>
    <t>VARIOS</t>
  </si>
  <si>
    <t>AISLACIONES</t>
  </si>
  <si>
    <t>Cañerías y accesorios de polipropileno para uniones por termofusión ø 0,075 m, tipo "Acqua System PN 20" pesado, o similar equivalente</t>
  </si>
  <si>
    <t>23.01.01</t>
  </si>
  <si>
    <t>23.01.02</t>
  </si>
  <si>
    <t>23.01.03</t>
  </si>
  <si>
    <t>23.01.04</t>
  </si>
  <si>
    <t>23.01.05</t>
  </si>
  <si>
    <t>23.01.06</t>
  </si>
  <si>
    <t>23.01.07</t>
  </si>
  <si>
    <t>23.01.08</t>
  </si>
  <si>
    <t>23.01.09</t>
  </si>
  <si>
    <t>23.01.20</t>
  </si>
  <si>
    <t>23.01.21</t>
  </si>
  <si>
    <t>DE BLOQUES DE HORMIGÓN COMPRIMIDOS</t>
  </si>
  <si>
    <t>04.04</t>
  </si>
  <si>
    <t>MAMPOSTERÍA MIXTA</t>
  </si>
  <si>
    <t>HIDRÓFUGA HORIZONTAL</t>
  </si>
  <si>
    <t>06.02</t>
  </si>
  <si>
    <t>HIDRÓFUGA VERTICAL</t>
  </si>
  <si>
    <t>06.03</t>
  </si>
  <si>
    <t>Casilla para Obrador. Estructura de madera y cerramientos de chapa galvanizada, usada</t>
  </si>
  <si>
    <t>24.03.02</t>
  </si>
  <si>
    <t>24.03.03</t>
  </si>
  <si>
    <t>24.03.04</t>
  </si>
  <si>
    <t>24.03.05</t>
  </si>
  <si>
    <t>24.03.06</t>
  </si>
  <si>
    <t>Calefón tiro natural 14 lt/min, "Longvie" o similar equivalente</t>
  </si>
  <si>
    <t>Termotanque de alta recuperación 160 litros</t>
  </si>
  <si>
    <t>24.04</t>
  </si>
  <si>
    <t>24.04.01</t>
  </si>
  <si>
    <t>Tablero exterior metálico para treinta y seis bocas, DIN estanco, 300x600x100. "Gabexel" o similar e quivalente</t>
  </si>
  <si>
    <t>Cerco olímpico, altura 2,40 m, malla 50x200x3, alambre tejido romboidal y postes de cemento</t>
  </si>
  <si>
    <t>05.01.03</t>
  </si>
  <si>
    <t>22.04.32</t>
  </si>
  <si>
    <t>Disyuntor diferencial bipolar 2x63 A 30 mA ID  sistema Multi 9, "Merlin Gerin" o similar equivalente</t>
  </si>
  <si>
    <t>Superficie semicubierta m²</t>
  </si>
  <si>
    <t>Superficie cubierta m²</t>
  </si>
  <si>
    <t>Cartel de Obra, 1,20x2,40 m, en chapa de hierro Nº 27 m, marco de Pino Elliotis 2"x4", bastidores de 1"x2", antióxido y dos manos de esmalte sintético, incluye gráfica simple, colocación e iluminación</t>
  </si>
  <si>
    <t>30.02.01</t>
  </si>
  <si>
    <t>30.03.02</t>
  </si>
  <si>
    <t>Alacena con hojas de cedro e interior revestido en melamina. Profundidad 0,30 m y alto de 0,60 m</t>
  </si>
  <si>
    <t>boca</t>
  </si>
  <si>
    <t>Llave de paso para uniones por termofusión ø 0,019 m</t>
  </si>
  <si>
    <t>Llave de paso para uniones por termofusión ø 0,032 m</t>
  </si>
  <si>
    <t>Llave de paso para uniones por termofusión ø 0,038 m</t>
  </si>
  <si>
    <t>RUBRO</t>
  </si>
  <si>
    <t>DESIGNACION DE LAS OBRAS</t>
  </si>
  <si>
    <t>Cómputo</t>
  </si>
  <si>
    <t>Presupuesto</t>
  </si>
  <si>
    <t>Precio Unitario</t>
  </si>
  <si>
    <t>Precio Item</t>
  </si>
  <si>
    <t>Precio Rubro</t>
  </si>
  <si>
    <t>TRABAJOS PRELIMINARES</t>
  </si>
  <si>
    <t>CARPINTERÍA DE MADERA</t>
  </si>
  <si>
    <t>PORTONES</t>
  </si>
  <si>
    <t>CELOSÍAS Y POSTIGOS</t>
  </si>
  <si>
    <t>18.01</t>
  </si>
  <si>
    <t>18.02</t>
  </si>
  <si>
    <t>18.03</t>
  </si>
  <si>
    <t>18.04</t>
  </si>
  <si>
    <t>18.05</t>
  </si>
  <si>
    <t>19.01</t>
  </si>
  <si>
    <t>19.02</t>
  </si>
  <si>
    <t>19.03</t>
  </si>
  <si>
    <t>19.04</t>
  </si>
  <si>
    <t>19.05</t>
  </si>
  <si>
    <t>20.01</t>
  </si>
  <si>
    <t>20.02</t>
  </si>
  <si>
    <t>20.03</t>
  </si>
  <si>
    <t>20.04</t>
  </si>
  <si>
    <t>20.05</t>
  </si>
  <si>
    <t>CARPINTERÍAS COMBINADAS</t>
  </si>
  <si>
    <t>21.01</t>
  </si>
  <si>
    <t>21.02</t>
  </si>
  <si>
    <t>21.04</t>
  </si>
  <si>
    <t>21.05</t>
  </si>
  <si>
    <t>INSTALACIÓN ELÉCTRICA</t>
  </si>
  <si>
    <t>CIRCUITOS DE ALUMBRADO</t>
  </si>
  <si>
    <t>01.01</t>
  </si>
  <si>
    <t>Cañerías y accesorios de hierro negro con protección epoxi ø 0,063 m</t>
  </si>
  <si>
    <t>Cañerías y accesorios de hierro negro con protección epoxi ø 0,076 m</t>
  </si>
  <si>
    <t>Cañerías y accesorios de hierro negro con protección epoxi ø 0,102 m</t>
  </si>
  <si>
    <t>Demolición manual de mampostería de ladrillos huecos, espesor 0,20 m incluso retiro de material de demolición</t>
  </si>
  <si>
    <t>Revoque exterior completo, comprende azotada impermeable (1:3), grueso (¼:1:3) y fino (¼:1:3)</t>
  </si>
  <si>
    <t>Demolición de pared de ladrillos comunes, revocada de ambas caras, espesor 0,15 m. Incluso retiro de material de demolición</t>
  </si>
  <si>
    <t>DE LADRILLOS CERÁMICOS HUECOS</t>
  </si>
  <si>
    <t>01.01.02</t>
  </si>
  <si>
    <t>01.01.03</t>
  </si>
  <si>
    <t>01.01.04</t>
  </si>
  <si>
    <t>01.01.05</t>
  </si>
  <si>
    <t>01.01.06</t>
  </si>
  <si>
    <t>01.01.07</t>
  </si>
  <si>
    <t>01.01.08</t>
  </si>
  <si>
    <t>01.01.09</t>
  </si>
  <si>
    <t>01.01.10</t>
  </si>
  <si>
    <t>01.01.11</t>
  </si>
  <si>
    <t>01.01.12</t>
  </si>
  <si>
    <t>01.01.13</t>
  </si>
  <si>
    <t>01.01.14</t>
  </si>
  <si>
    <t>01.01.15</t>
  </si>
  <si>
    <t>01.01.16</t>
  </si>
  <si>
    <t>01.01.17</t>
  </si>
  <si>
    <t>01.01.18</t>
  </si>
  <si>
    <t>01.01.19</t>
  </si>
  <si>
    <t>01.01.20</t>
  </si>
  <si>
    <t>01.01.21</t>
  </si>
  <si>
    <t>01.01.22</t>
  </si>
  <si>
    <t>01.01.23</t>
  </si>
  <si>
    <t>01.01.24</t>
  </si>
  <si>
    <t>01.01.25</t>
  </si>
  <si>
    <t>01.01.26</t>
  </si>
  <si>
    <t>01.01.27</t>
  </si>
  <si>
    <t>01.01.28</t>
  </si>
  <si>
    <t>01.01.29</t>
  </si>
  <si>
    <t>01.01.30</t>
  </si>
  <si>
    <t>01.01.31</t>
  </si>
  <si>
    <t>01.01.32</t>
  </si>
  <si>
    <t>01.01.33</t>
  </si>
  <si>
    <t>01.01.34</t>
  </si>
  <si>
    <t>01.01.35</t>
  </si>
  <si>
    <t>VIDRIOS</t>
  </si>
  <si>
    <t>CARPINTERÍAS METÁLICAS Y HERRERÍA</t>
  </si>
  <si>
    <t>Demolición de azotea no transitable construida sobre losa, incluso demolición de encuentros y juntas de dilatación. Incluso retiro de material de demolición</t>
  </si>
  <si>
    <t>Piso de mosaico granítico, base gris 30x30/25x25 cm. Mortero ¼:1:3</t>
  </si>
  <si>
    <t>Piso de mosaico calcáreo para vereda, base gris, 20x20 cm. Mortero ¼:1:3</t>
  </si>
  <si>
    <t>CONTRUCCIONES EN SECO</t>
  </si>
  <si>
    <t>TABIQUES</t>
  </si>
  <si>
    <t>18.05.02</t>
  </si>
  <si>
    <t>30.01.02</t>
  </si>
  <si>
    <t xml:space="preserve">ESTRUCTURAS </t>
  </si>
  <si>
    <t>Mampostería de submuración de ladrillón grande 33x18x7 cm (Junta rasada) con mortero de asiento ½:1:4 (0,048 m³/m²)</t>
  </si>
  <si>
    <t>Revestimiento de placa de roca de yeso de 12,5 mm de espesor, sobre solera de 70 mm y montante de 69 mm</t>
  </si>
  <si>
    <t>13.03.02</t>
  </si>
  <si>
    <t>13.04.01</t>
  </si>
  <si>
    <t>13.04.02</t>
  </si>
  <si>
    <t>31.01</t>
  </si>
  <si>
    <t>31.01.03</t>
  </si>
  <si>
    <t>31.02.13</t>
  </si>
  <si>
    <t>Demolición manual de mampostería de ladrillos huecos, espesor 0,10 m incluso retiro de material de demolición</t>
  </si>
  <si>
    <t>Cañerías y accesorios de hierro negro con protección epoxi ø 0,051 m</t>
  </si>
  <si>
    <t>Mueble bajo mesada hojas de cedro e interior revestido en melamina, altura 0,85 m</t>
  </si>
  <si>
    <t>ml</t>
  </si>
  <si>
    <t>03.01</t>
  </si>
  <si>
    <t>03.02</t>
  </si>
  <si>
    <t>04.01</t>
  </si>
  <si>
    <t>04.02</t>
  </si>
  <si>
    <t>01.02</t>
  </si>
  <si>
    <t>01.03</t>
  </si>
  <si>
    <t>Demolición de cámara de inspección de ladrillo, tamaño medio 60x60x100 cm. Incluso retiro de material de demolición</t>
  </si>
  <si>
    <t>04</t>
  </si>
  <si>
    <t>31.02.02</t>
  </si>
  <si>
    <t>31.02.03</t>
  </si>
  <si>
    <t>32</t>
  </si>
  <si>
    <t>32.01</t>
  </si>
  <si>
    <t>31</t>
  </si>
  <si>
    <t>MARMOLERÍA</t>
  </si>
  <si>
    <t>31.02</t>
  </si>
  <si>
    <t>23.03.01</t>
  </si>
  <si>
    <t>23.03.02</t>
  </si>
  <si>
    <t>23.03.10</t>
  </si>
  <si>
    <t>Equipo presurizador formado por dos bomba "Rowapress 200" alto caudal, o similar equivalente, 2,00 kg/cm³, válvulas de retención, llaves esféricas de 1½" y vaso de expansión</t>
  </si>
  <si>
    <t>23.06</t>
  </si>
  <si>
    <t>INSTALACIONES ESPECIALES</t>
  </si>
  <si>
    <t>28.04</t>
  </si>
  <si>
    <t>28.03</t>
  </si>
  <si>
    <t>CAÑERÍAS Y ACCESORIOS</t>
  </si>
  <si>
    <t>EXTINGUIDORES</t>
  </si>
  <si>
    <t>Matafuego a base de polvo químico, ABC 5 Kg, provisión y montaje</t>
  </si>
  <si>
    <t>28.02</t>
  </si>
  <si>
    <t>NICHOS PARA HIDRANTES Y ACCESORIOS</t>
  </si>
  <si>
    <t>Desmontado de inodoro con depósito a mochila y desagües</t>
  </si>
  <si>
    <t>Desmontado de lavatorio con pie, incluso grifería y desagües</t>
  </si>
  <si>
    <t>Desmontado de mingitorio, incluso depósito automático o grifería y desagües</t>
  </si>
  <si>
    <t>Demolición de hormigón armado en estructuras, incluso apuntalamientos, arriostramientos, cortes, anulación de apoyos, retiro de material de demolición y limpieza.</t>
  </si>
  <si>
    <t>06</t>
  </si>
  <si>
    <t>CUBIERTAS</t>
  </si>
  <si>
    <t>Cañerías y accesorios de hierro negro con protección epoxi ø 0,032 m</t>
  </si>
  <si>
    <t>CARPINTERÍA METÁLICA Y HERRERÍA</t>
  </si>
  <si>
    <t>CARPINTERÍAS DE PVC</t>
  </si>
  <si>
    <t>22.05</t>
  </si>
  <si>
    <t>22.06</t>
  </si>
  <si>
    <t>22.07</t>
  </si>
  <si>
    <t>22.08</t>
  </si>
  <si>
    <t>23.04</t>
  </si>
  <si>
    <t>25.01</t>
  </si>
  <si>
    <t>Barral antipánico</t>
  </si>
  <si>
    <t>Depósito de materiales, estructura de madera, cubierta y paredes de chapa ondulada usada</t>
  </si>
  <si>
    <t>CONTRAPISOS</t>
  </si>
  <si>
    <t>Barniz sintético para carpintería de madera, comprende acondicionamiento de la base, una mano de barniceta y dos manos de terminación</t>
  </si>
  <si>
    <t>Disyuntor diferencial bipolar 2x40 A 30 mA ID  sistema Multi 9, "Merlin Gerin" o similar equivalente</t>
  </si>
  <si>
    <t>Piso flotante alto tránsito, tablero de fibra de alta densidad recubierto con una lámina de melamina. 1200x192x7 mm</t>
  </si>
  <si>
    <t>06.05</t>
  </si>
  <si>
    <t>Cielorraso de placa de roca de yeso con junta tomada, estructura formada por montantes y soleras de 70 mm de chapa galvanizada Nº 24 y una placa de 12 mm de espesor, incluso junta tomada con masilla y cinta</t>
  </si>
  <si>
    <t>28.03.02</t>
  </si>
  <si>
    <t>Matafuego a base de polvo químico, BC 3,5 Kg, provisión y montaje</t>
  </si>
  <si>
    <t>Revestimiento acústico de tablas de cedro 1"x2" cepillada, estructura de chapa galvanizada Nº 24; montantes de 69 mm cada 48 cm; solera inferior y superior de 70 mm. Incluso manto de tela vinílica aislante color negro y aislación de lana de vidrio de 50 mm con doble papel Kraft</t>
  </si>
  <si>
    <t>08.01.01</t>
  </si>
  <si>
    <t>08.01.02</t>
  </si>
  <si>
    <t>14.06.01</t>
  </si>
  <si>
    <t>14.06</t>
  </si>
  <si>
    <t>SEGURIDAD e HIGIENE</t>
  </si>
  <si>
    <t>Seguridad e Higiene</t>
  </si>
  <si>
    <t>Colocación de sirena interior</t>
  </si>
  <si>
    <t>Desmotado con medios manuales, de cubierta completa, de chapa de aluminio, hierro galvanizado, fibrocemento o de materiales sintéticos, incluso desmontado estructura portante, de limahoyas, cumbreras, canalones y encuentro con paramentos.</t>
  </si>
  <si>
    <t>Transformador de intensidad 220A a 12 V 200 W con tapas para pileta. "Cosmos" o similar equivalente</t>
  </si>
  <si>
    <t>Gabinete modular de chapa DWG Nº 16 de 600x450x225 mm, "Gen Rod" o similar equivalente</t>
  </si>
  <si>
    <t>28.02.02</t>
  </si>
  <si>
    <t>19.05.01</t>
  </si>
  <si>
    <t>19.05.02</t>
  </si>
  <si>
    <t>REVESTIMIENTOS ANTIDESLIZANTES</t>
  </si>
  <si>
    <t>15.05</t>
  </si>
  <si>
    <t>06.04.01</t>
  </si>
  <si>
    <t>TERMOACÚSTICAS PARA SOLADOS</t>
  </si>
  <si>
    <t>06.04</t>
  </si>
  <si>
    <t>TERMOACÚSTICAS PARA PAREDES</t>
  </si>
  <si>
    <t>Inodoro pedestal para niños, "Ferrum" línea Baby modelo ICH o similar equivalente. Incluso tapa y asiento de madera</t>
  </si>
  <si>
    <t>Transformador de intensidad 400A 10 VA vent 8x40 resina Cla 1 CL-1/V "Nollmann" o similar equivalente</t>
  </si>
  <si>
    <t>Cañerías y accesorios de hierro negro con protección epoxi ø 0,019 m</t>
  </si>
  <si>
    <t>Cañerías y accesorios de hierro negro con protección epoxi ø 0,025 m</t>
  </si>
  <si>
    <t>Tabique simple de placa de roca de yeso, espesor 12,5 mm, estructura de chapa galvanizada Nº 24; montantes de 69 mm cada 48 cm; solera inferior y superior de 70 mm, una placa de 12,5 mm, junta tomada con cinta y masilla. Incluso aislación de lana de vidrio de 50 mm con doble papel Kraft</t>
  </si>
  <si>
    <t>METÁLICAS</t>
  </si>
  <si>
    <t>05.01.02</t>
  </si>
  <si>
    <t>05.02</t>
  </si>
  <si>
    <t>06.01</t>
  </si>
  <si>
    <t>07.01</t>
  </si>
  <si>
    <t>08.01</t>
  </si>
  <si>
    <t>Demolición manual de mampostería de ladrillos huecos, espesor 0,15 m incluso retiro de material de demolición</t>
  </si>
  <si>
    <t>29.01</t>
  </si>
  <si>
    <t>Depósito de inodoro de embutir de PVC extrachato, "Ideal" o similar equivalente</t>
  </si>
  <si>
    <t>Depósito de inodoro exterior, tipo mochila, "Ferrum" línea Florencia/Quequén o similar equivalente</t>
  </si>
  <si>
    <t>Desmontado de cañerías de alimentación de agua</t>
  </si>
  <si>
    <t>Limatesa de chapa de hierro galvanizado Nº 25, desarrollo mínimo 40 cm</t>
  </si>
  <si>
    <t>Desmontado de zócalo de baldosas cerámicas, incluso mortero de fijación, limpieza y retiro de material de demolición</t>
  </si>
  <si>
    <t>Desmontado de cielorraso de madera, clavado sobre alfajías</t>
  </si>
  <si>
    <t>Picado de paramentos revestidos con azulejo o revestimiento cerámico, incluso retiro de material de demolición</t>
  </si>
  <si>
    <t>05.01</t>
  </si>
  <si>
    <t>Picado de cielorraso aplicados a la cal. Incluso retiro de material de demolición y limpieza</t>
  </si>
  <si>
    <t>Demolición de edificio de mampostería de ladrillos cerámicos huecos, cubierta de chapas de fibrocemento, incluso desmontado de instalaciones existentes, carpinterías, solados y revestimientos. Incluye acopio de material reutilizable y retiro de material descartable</t>
  </si>
  <si>
    <t>15.08.01</t>
  </si>
  <si>
    <t>15.08</t>
  </si>
  <si>
    <t>Pileta de acero inoxidable simple 600x370x200 mm, "Encas E-60 A" de Johonson o similar equivalente</t>
  </si>
  <si>
    <t>03</t>
  </si>
  <si>
    <t>05.02.02</t>
  </si>
  <si>
    <t>05.02.03</t>
  </si>
  <si>
    <t>07.01.01</t>
  </si>
  <si>
    <t>07.01.02</t>
  </si>
  <si>
    <t>07.01.03</t>
  </si>
  <si>
    <t>07.02.01</t>
  </si>
  <si>
    <t>CARPETAS</t>
  </si>
  <si>
    <t>Cañerías y accesorios de hierro negro con protección epoxi ø 0,013 m</t>
  </si>
  <si>
    <t>PUERTAS</t>
  </si>
  <si>
    <t>Incidencia porcentual</t>
  </si>
  <si>
    <t>05</t>
  </si>
  <si>
    <t>01.01.36</t>
  </si>
  <si>
    <t>01.01.37</t>
  </si>
  <si>
    <t>01.01.38</t>
  </si>
  <si>
    <t>Desmontado de barandas de escalera</t>
  </si>
  <si>
    <t>Gabinete modular de chapa DWG Nº 16 de 900x750x225 mm, "Gen Rod" o similar equivalente</t>
  </si>
  <si>
    <t>Interruptor termomagnético tetrapolar 4x80 A INS80, "Telemecanique" o similar equivalente</t>
  </si>
  <si>
    <t>Gabinete modular de chapa DWG Nº 16 de 1200x750x225 mm, "Gen Rod" o similar equivalente</t>
  </si>
  <si>
    <t>Disyutor diferencial tetrapolar 4x40 A, 30 mA tipo ID Si "Merlin Gerin" o similar equivalente</t>
  </si>
  <si>
    <t>22.04.33</t>
  </si>
  <si>
    <t>Interruptor termomagnético tetrapolar 4x32 A 6 kA "C" C60N, "Merlin Gerin" o similar equivalente</t>
  </si>
  <si>
    <t>22.04.21</t>
  </si>
  <si>
    <t>Disyuntor diferencial bipolar 2x25 A 30 mA ID  sistema Multi 9, "Merlin Gerin" o similar equivalente</t>
  </si>
  <si>
    <t>22.04.30</t>
  </si>
  <si>
    <t>22.04.31</t>
  </si>
  <si>
    <t>DEMOLICIONES</t>
  </si>
  <si>
    <t>16.01</t>
  </si>
  <si>
    <t>16.02</t>
  </si>
  <si>
    <t>16.03</t>
  </si>
  <si>
    <t>16.04</t>
  </si>
  <si>
    <t>BARANDAS, BALCONES, PASAMANOS, CUPERTINAS</t>
  </si>
  <si>
    <t>MADERA</t>
  </si>
  <si>
    <t>HORMIGÓN</t>
  </si>
  <si>
    <t>17.01</t>
  </si>
  <si>
    <t>17.03</t>
  </si>
  <si>
    <t>17.04</t>
  </si>
  <si>
    <t>17.05</t>
  </si>
  <si>
    <t>CIELORRASOS</t>
  </si>
  <si>
    <t>Cañerías y accesorios de hierro negro con protección epoxi ø 0,038 m</t>
  </si>
  <si>
    <t>ASCENSORES</t>
  </si>
  <si>
    <t>Interruptor termomagnético bipolar 2x50 A, "Merlin Gerin" o similar equivalente</t>
  </si>
  <si>
    <t>Desmontado de radiador de calefacción, incluso parte proporcional de aprovechamientos</t>
  </si>
  <si>
    <t>Desmontado de cañerías de calefacción, incluso parte proporcional de aprovechamientos</t>
  </si>
  <si>
    <t>Llave esférica bronce ø 0,150 m</t>
  </si>
  <si>
    <t>22.04.36</t>
  </si>
  <si>
    <t>Disyutor diferencial tetrapolar 4x63 A, 30 mA tipo ID Si "Merlin Gerin" o similar equivalente</t>
  </si>
  <si>
    <t>Válvula para inodoro, "FV" 368.01 con tapa, o similar equivalente</t>
  </si>
  <si>
    <t>CIELORRASOS INDEPENDIENTES</t>
  </si>
  <si>
    <t>09.01</t>
  </si>
  <si>
    <t>09.02</t>
  </si>
  <si>
    <t>10.01</t>
  </si>
  <si>
    <t>10.02</t>
  </si>
  <si>
    <t>Varilla guardacanto tipo "A-Trim" aluminio de 9 mm cromada largo 2,44 m, o similar equivalente</t>
  </si>
  <si>
    <t>Revoque interior completo, grueso y fino a la cal terminado a fieltro. 20 litros de mortero ¼:1:4 y 5 litros de mortero 1:2</t>
  </si>
  <si>
    <t>m²</t>
  </si>
  <si>
    <t>OBRAS VARIAS</t>
  </si>
  <si>
    <t>PINTURA</t>
  </si>
  <si>
    <t>SÓLIAS</t>
  </si>
  <si>
    <t>15.06</t>
  </si>
  <si>
    <t>UMBRALES</t>
  </si>
  <si>
    <t>15.07</t>
  </si>
  <si>
    <t>ANTEPECHOS</t>
  </si>
  <si>
    <t>15.03.01</t>
  </si>
  <si>
    <t>15.03.02</t>
  </si>
  <si>
    <t>17.01.01</t>
  </si>
  <si>
    <t>17.01.02</t>
  </si>
  <si>
    <t>Pasmano formado por tubo estructural de acero de 2" e: 1,25 mm, y barras de fijación de hierro liso redondo ø 10 mm</t>
  </si>
  <si>
    <t>Cant.</t>
  </si>
  <si>
    <t>Unid.</t>
  </si>
  <si>
    <t>Aislación de lana de vidrio en rollo, espesor 50 mm con doble papel Kraft, tipo "Fieltro FL" de Acustiver o similar equivalente, incluso soporte de alambre galvanizado Nº 12 formando entramado de 25x25 cm</t>
  </si>
  <si>
    <t>Piso lajas de hormigón comprimido, 40x40 cm. Mortero ½:1:3</t>
  </si>
  <si>
    <t>Calefactor 2000 kcal/h, tiro balanceado, "Longive" S21 o similar equivalente</t>
  </si>
  <si>
    <t>Calefactor 5000 kcal/h, tiro balanceado, "Longvie" S21 o similar equivalente</t>
  </si>
  <si>
    <t xml:space="preserve">Instalación de boca para sensores </t>
  </si>
  <si>
    <t>Disyuntor diferencial bipolar 2x80 A 30 mA ID  sistema Multi 9, "Merlin Gerin" o similar equivalente</t>
  </si>
  <si>
    <t>Disyutor diferencial tetrapolar 4x125 A, 30 mA tipo ID Si "Merlin Gerin" o similar equivalente</t>
  </si>
  <si>
    <t>Disyutor diferencial tetrapolar 4x200 A, 30 mA tipo ID Si "Merlin Gerin" o similar equivalente</t>
  </si>
  <si>
    <t>Cámara desengrasadora, capacidad 160 litros</t>
  </si>
  <si>
    <t>28.03.03</t>
  </si>
  <si>
    <t>Matafuego a base de polvo químico, K  2,5 Kg, provisión y montaje</t>
  </si>
  <si>
    <t xml:space="preserve">Platea de fundación. Hormigón elaborado H-21, acero ADN 420, cuantía media 70 kg/m³ </t>
  </si>
  <si>
    <t>Relleno y compactación con aporte de suelo seleccionado Compactación mecánica en capas de 0,15 m máximo, incluso riego y terminación con vibrador</t>
  </si>
  <si>
    <t>Excavación para tendido de cable subterráneo reglamentario, no menor de 0,70 m de profundidad.</t>
  </si>
  <si>
    <t>Tendido de cable subterráneo de 3x120 + 70 mm²</t>
  </si>
  <si>
    <t>Tendido de cable subterráneo de 3x70 + 35 mm²</t>
  </si>
  <si>
    <t>Tendido de cable subterráneo de 2x16 mm²</t>
  </si>
  <si>
    <t>Anclajes químicos 7/8"x10" con varilla roscada "Hilti" o similar equivalente</t>
  </si>
  <si>
    <t>Viga reticulada plana, cordón superior, inferior, parantes, dos perfiles "L" de alas iguales 2"x¼"  y diagonales un perfil "L" de alas iguales2"x¼", incluso cartelas de chapa lisa de hierro de 6 mm de espesor</t>
  </si>
  <si>
    <t xml:space="preserve">Desmontado de cubierta de membrana, carpeta de mortero de cemento incluso contrapisos </t>
  </si>
  <si>
    <t>Techado con membrana geotéxtil transitale, totalmente pegada sobre la superficie</t>
  </si>
  <si>
    <t>Recableado de boca de iluminación existente. Comprende Cables, modulos de punto y accesorios, todo en primera marca y calidad, incluso extraccion de cableado existente</t>
  </si>
  <si>
    <t>22.02.03</t>
  </si>
  <si>
    <t>22.02.04</t>
  </si>
  <si>
    <t>Recableado de boca de tomacorriente, para usos Especiales, existente. Comprende Cables, modulos de punto y accesorios, todo en primera marca y calidad, incluso extraccion de cableado existente</t>
  </si>
  <si>
    <t>Puesta en valor y reacondicionamiento de carpinterias metalicas existente según planos y memoria, comprende ajustes menores, lubricación de herrajes, reemplazo de paños vidriados rotos y provisión de piezas faltantes o deterioradas, se toma como parametro un deterioro de la carpinteria no mayor al 25% de la totalidad de la misma</t>
  </si>
  <si>
    <t xml:space="preserve">Hidrolavado de fachadas a baja/media presión </t>
  </si>
  <si>
    <t>Pintura impermeable sobre cubiertas, tipo Fibrada,  comprende cuatro manos cruzadas (1 kg mínimo por m²)</t>
  </si>
  <si>
    <t xml:space="preserve">Piso de baldosa vinílica para alto tránsito "indelval" </t>
  </si>
  <si>
    <t>Llave esférica bronce ø 0,075 m</t>
  </si>
  <si>
    <t>Llave esférica ø 0,025 m</t>
  </si>
  <si>
    <t>Llave esférica ø 0,038 m</t>
  </si>
  <si>
    <t>Desmontado de instalación eléctrica, comprende la extracción de conductores, interruptores, circuitos, puntos de luz, toma corrientes, etc.,  Para posterio recableado</t>
  </si>
  <si>
    <t>Levantado de piso de goma, incluso parte proporcional de zócalos</t>
  </si>
  <si>
    <t>Picado de revoques bajo revestimiento</t>
  </si>
  <si>
    <t>Bandeja perforada 200x50x3000 mm</t>
  </si>
  <si>
    <t>Piso de goma lisa en rollo "Indelval" tipo geo plus</t>
  </si>
  <si>
    <t>Platea de fundación. Hormigón elaborado H-21, acero ADN 420 cuantía media 130 kg/m³</t>
  </si>
  <si>
    <t xml:space="preserve">Barral antipánico doble completo </t>
  </si>
  <si>
    <t>Piso para detección táctil 30x30</t>
  </si>
  <si>
    <t>22.11.03</t>
  </si>
  <si>
    <t>22.11.04</t>
  </si>
  <si>
    <t>22.11.05</t>
  </si>
  <si>
    <t>22.11.06</t>
  </si>
  <si>
    <t>22.11.07</t>
  </si>
  <si>
    <t>22.11.08</t>
  </si>
  <si>
    <t>22.11.09</t>
  </si>
  <si>
    <t>22.11.10</t>
  </si>
  <si>
    <t>22.11.11</t>
  </si>
  <si>
    <t>Desmontado de cañería de desagües cloacales, PVC 0,110 m, secundarios y primarios</t>
  </si>
  <si>
    <t>Retiro de mesadas de granito completa y divisorios de boxes de mármol y acopio de los mismos para su posterior reutilización</t>
  </si>
  <si>
    <t>15.05.01</t>
  </si>
  <si>
    <t>Sólias de granito negro</t>
  </si>
  <si>
    <t>Baranda formada por tubo de acero inoxidable ø 2", e: 1,5 mm, parante de planchuela 1½", espesor 3/16", tubo estructural 1" y platinas de chapa de 9 mm. Incluso elementos de fijación</t>
  </si>
  <si>
    <t>Cartel tipo Led  "Salida", Gammasonic o similar equivalente</t>
  </si>
  <si>
    <t>Bandeja perforada 150x50x3000 mm</t>
  </si>
  <si>
    <t>26.02.04</t>
  </si>
  <si>
    <t>Split frío-calor modelo Waira 6000 kcal/h de Surrey o similar equivalente</t>
  </si>
  <si>
    <t>26.02.07</t>
  </si>
  <si>
    <t>Jabalina de cobre ¾"x3,00 m, incluso cable de 16 mm², morceto y conexiones</t>
  </si>
  <si>
    <t>Cielorraso yeso suspendido (luz h/6mts),comprende azotado de concreto, grueso y fino a la caI incluso estructura de soporte madera y metal desplegado</t>
  </si>
  <si>
    <r>
      <rPr>
        <b/>
        <sz val="9"/>
        <rFont val="Arial"/>
        <family val="2"/>
      </rPr>
      <t>C 01 - 4,80x2,90 m.</t>
    </r>
    <r>
      <rPr>
        <sz val="9"/>
        <rFont val="Arial"/>
        <family val="2"/>
      </rPr>
      <t xml:space="preserve"> Recolocación de carpintería de aluminio existente</t>
    </r>
  </si>
  <si>
    <t>Plantación de árboles, tipo Arbol de Judea</t>
  </si>
  <si>
    <t>26.03.01</t>
  </si>
  <si>
    <t>Cielorraso de placa de roca de yeso con junta tomada, estructura formada por montantes y soleras de 70 mm de chapa galvanizada Nº 24 y una placa verde de 12 mm de espesor, incluso junta tomada con masilla y cinta</t>
  </si>
  <si>
    <t xml:space="preserve">Cinta antidesizante </t>
  </si>
  <si>
    <t>Pasmano formado por tubo de acero inoxidable de 2" e: 1,25 mm, y barras de fijación de hierro liso redondo ø 10 mm</t>
  </si>
  <si>
    <t>Interruptor termomagnético tetrapolar 4x250 A, "Merlin Gerin" o similar equivalente</t>
  </si>
  <si>
    <t>Clorinador</t>
  </si>
  <si>
    <t>Interruptor termomagnético tetrapolar 4x1000 A 50 kA, "Merlin Gerin" o similar equivalente</t>
  </si>
  <si>
    <t>Tanque de reserva PVC tricapa. Capacidad 2500 litros</t>
  </si>
  <si>
    <t>16.05</t>
  </si>
  <si>
    <t>Split frío-calor modelo Waira 4500 kcal/h de Surrey o similar equivalente</t>
  </si>
  <si>
    <t>Split frío-calor modelo Waira 2300 kcal/h de Surrey o similar equivalente</t>
  </si>
  <si>
    <t>Interruptor termomagnético bipolar 2x10 A 10 kA "C" C60N, "Merlin Gerin" o similar equivalente</t>
  </si>
  <si>
    <t>Interruptor termomagnético bipolar 2x16 A 10 kA "C" C60N, "Merlin Gerin" o similar equivalente</t>
  </si>
  <si>
    <t>Interruptor termomagnético bipolar 2x25 A 10 kA "C" C60N, "Merlin Gerin" o similar equivalente</t>
  </si>
  <si>
    <t>Interruptor termomagnético tetrapolar 4x400 A, "Merlin Gerin" o similar equivalente</t>
  </si>
  <si>
    <t>Conmutator voltimétrico trifasico (0 - 400V)</t>
  </si>
  <si>
    <t>Conmutator amperometrico trifasico (0 - 250A)</t>
  </si>
  <si>
    <t>Conmutator amperométrico trifasico (0 - 100A)</t>
  </si>
  <si>
    <t>Conmutator amperométrico  trifasico (0 - 400A)</t>
  </si>
  <si>
    <t>Ascensor electromecánico cuatro paradas (Planta baja y tres pisos) con doble acceso en cabina a 180°. Capacidad 600 kg, velocidad 37 m/min., medida de cabina con puertas aptas para discapacitados (1100x1300 mm) y puertas automáticas de 900x2000 mm en cabina y pisos</t>
  </si>
  <si>
    <t>Zócalo granítico, base gris 7,5x30 cm. Mortero 1:1:5</t>
  </si>
  <si>
    <t>Recableado de boca de tomacorriente, para usos generales, existente. Comprende Cables, módulos de punto y accesorios, todo en primera marca y calidad, incluso extraccion de cableado existente</t>
  </si>
  <si>
    <t>Mechero Bunsen</t>
  </si>
  <si>
    <t>Zócalo cerámico, ídem piso</t>
  </si>
  <si>
    <t>Baño Químico alquiler mensual por unidad, incluye flete instalacion, limpieza y mantenimiento semanal, valor del subcontrato</t>
  </si>
  <si>
    <t>Embudo horizontal para desagüe de losa,  4" y reja de 20x20 cm PVC</t>
  </si>
  <si>
    <t>Piso de cemento alisado. Comprende 20 litros de mortero 1:3, cinco litros de mortero 1:2 y acabado final con cemento puro terminado a la llana</t>
  </si>
  <si>
    <t>Contrapiso de cascote empastado sobre losa, espesor 5,5 cm, mortero ¼:1:3:6</t>
  </si>
  <si>
    <t>27.01.04</t>
  </si>
  <si>
    <t>Montacarga hidráulico tres paradas (Planta baja y dos pisos). Capacidad 1000 kg, velocidad 37 m/min., medida de pasadizo 1300x2100 con  puertas tipo guillotina</t>
  </si>
  <si>
    <t>27.02.01</t>
  </si>
  <si>
    <t>Mesada de mármol Gris Mara, espesor 2 cm, incluye frente de 0,10 m</t>
  </si>
  <si>
    <t>Instalación para gases especiales (Aire, Aire comprimido, Gas hidrógeno, Gas nitrógeno; Oxígeno, Gas Hélio, Gas argón, etc.). Bandeja portacaño, caño de acero inoxidable ½", caño de hierro negro ½", incluso descarga a tierra con cable de Cu de 16 mm²</t>
  </si>
  <si>
    <t>26.03.02</t>
  </si>
  <si>
    <r>
      <t>Receptáculo Extra Playos 90X90X4</t>
    </r>
    <r>
      <rPr>
        <b/>
        <sz val="9"/>
        <rFont val="Arial"/>
        <family val="2"/>
      </rPr>
      <t xml:space="preserve"> </t>
    </r>
    <r>
      <rPr>
        <sz val="9"/>
        <rFont val="Arial"/>
        <family val="2"/>
      </rPr>
      <t>FERRUM NS99QB o similar equivalente</t>
    </r>
  </si>
  <si>
    <t>Preinstalación de equipos, incluye cañerías y cajas</t>
  </si>
  <si>
    <t>Piso de porcelanato 58x58 cm, incluso carpeta de cemento</t>
  </si>
  <si>
    <t>Zócalo porcellanato 8x30 cm, ídem piso</t>
  </si>
  <si>
    <t>Cielorraso de placa de roca de yeso con junta tomada, estructura formada por montantes y soleras de 70 mm de chapa galvanizada Nº 24 y una placa roja de 12 mm de espesor, incluso junta tomada con masilla y cinta</t>
  </si>
  <si>
    <t>Expediente:</t>
  </si>
  <si>
    <t>Excavación manual de zanja para fundación e instalaciones, comprende cava, paleo al borde y relleno y compactación final (Incluye excavación de canal impermeable, excavación de canal de tierra compactada y excavación para caños de hormigón premoldeado)</t>
  </si>
  <si>
    <t>Demolición de contrapiso de hormigón de cascote. Espesor 0,12 m. Incluso retiro de material de demolición</t>
  </si>
  <si>
    <t xml:space="preserve"> </t>
  </si>
  <si>
    <t>Losas macisas. Hormigón para pavimento, acero ADN 420 cuantía media 90 kg/m³ (Pasos vehiculares)</t>
  </si>
  <si>
    <t>Conductal de PVC 200 mm esp: 3,2 mm</t>
  </si>
  <si>
    <t>Rebalse de chapa de hierro galvanizado de 10x15 cm, incluso obras complementarias</t>
  </si>
  <si>
    <t>Cabriada metálica formada por perfiles ángulo de alas iguales de 4" y 2"</t>
  </si>
  <si>
    <t>Aislación acústica para paredes y cielorrasos, placas "Fonac class 1" o similar equivalente, ignífugas 1,22x0,61 m, espesor 35 mm</t>
  </si>
  <si>
    <t>Esmalte sintético para carpintería metálica y herrería, comprende acondicionamiento de la base, una mano de convertidor o antióxido, una mano de fijador al aguarrás y dos manos de terminación</t>
  </si>
  <si>
    <t>Nariz de escalón perfil L de alas iguales de 1".</t>
  </si>
  <si>
    <t>Zócalo rampante de cemento alisado. Primera capa 1:3; segunda capa 1:2 y terminación con cememto puro. Espesor promedio 3 cm.</t>
  </si>
  <si>
    <t>Huella y contrahuella de cemento alisado. Primera capa 1:3; segunda capa 1:2 y terminación con cememto puro. Espesor promedio 3 cm.</t>
  </si>
  <si>
    <t>Revestimiento de cerámico esmaltado 20x20 cm, blanco, colocación con adhesivo plástico a junta recta sellada con pastina al tono.</t>
  </si>
  <si>
    <t>Zócalo de madera dura 3"x½", sobre tacos de madera amurados.</t>
  </si>
  <si>
    <t>Cañerías y accesorios de PVC calidad 3,2 ø 160 mm</t>
  </si>
  <si>
    <t>23.02.05</t>
  </si>
  <si>
    <t>23.02.06</t>
  </si>
  <si>
    <t>23.02.07</t>
  </si>
  <si>
    <t>Excavación manual para bases de columnas, comprende cava, paleo al borde, posterior relleno y compactación final</t>
  </si>
  <si>
    <t>Piso de hormigón estriado con alisado de bordes, incluso malla 15 x 15 cm Ø 4,2mm y hormigón tipo H17.</t>
  </si>
  <si>
    <t>Split frío-calor modelo Waira 3000 kcal/h de Surrey o similar equivalente</t>
  </si>
  <si>
    <t>Puente formado por perfiles UPN 20, anclajes de barras roscadas, bastidores y estructura de tubo 90x90x2,5. Incluso chapa semillada esp: 3,2 mm.</t>
  </si>
  <si>
    <t xml:space="preserve">Instalación de boca de audio </t>
  </si>
  <si>
    <r>
      <rPr>
        <b/>
        <sz val="9"/>
        <rFont val="Arial"/>
        <family val="2"/>
      </rPr>
      <t xml:space="preserve">TS 01 - 0,70 x 1,90 m. </t>
    </r>
    <r>
      <rPr>
        <sz val="9"/>
        <rFont val="Arial"/>
        <family val="2"/>
      </rPr>
      <t>Carpintería compuesta por una hoja de abrir con estructura interior de tubos cuadrados 40 x 40 mm, con una diagonal interior de refuerzo. Box integral de paredes y hoja practicable, estructura principal en tubo galvanizado 40x40 abulanado a paramento y apoyado en piso con terminal de goma. Marco de Ch plegada galvanizada N° 18. Inluso herrajes, tres bisagras a municion reforzada por hoja, con cerradura de baño libre - ocupado.</t>
    </r>
  </si>
  <si>
    <t>Levantado de solado de baldosas cementicias, incluso mortero de asiento, contrapiso y limpieza</t>
  </si>
  <si>
    <t>Pintura epoxi sobre paramentos interiores</t>
  </si>
  <si>
    <t>Tabique sanitario compuesto por paneles de chapa galvanizada nº 18 y estructura de tubos cuadrados 0,40 x 0,40 m.</t>
  </si>
  <si>
    <t>Aislación sobre losa existente, comprende dos manos cruzadas de pintura asfáltica, membrana geotextil y terminación con una capa de pintura geotrans</t>
  </si>
  <si>
    <t>12.10.05</t>
  </si>
  <si>
    <t>13.05.01</t>
  </si>
  <si>
    <t>15.04.01</t>
  </si>
  <si>
    <t>17.02.01</t>
  </si>
  <si>
    <t>17.03.01</t>
  </si>
  <si>
    <t>17.04.01</t>
  </si>
  <si>
    <t>18.05.03</t>
  </si>
  <si>
    <t>18.05.05</t>
  </si>
  <si>
    <t>19.05.05</t>
  </si>
  <si>
    <t>19.05.06</t>
  </si>
  <si>
    <t>19.05.07</t>
  </si>
  <si>
    <t>22.03.05</t>
  </si>
  <si>
    <t>22.03.06</t>
  </si>
  <si>
    <t>22.03.07</t>
  </si>
  <si>
    <t>22.03.08</t>
  </si>
  <si>
    <t>22.03.09</t>
  </si>
  <si>
    <t>22.04.18</t>
  </si>
  <si>
    <t>22.04.19</t>
  </si>
  <si>
    <t>22.04.22</t>
  </si>
  <si>
    <t>22.04.23</t>
  </si>
  <si>
    <t>22.04.24</t>
  </si>
  <si>
    <t>22.04.25</t>
  </si>
  <si>
    <t>22.04.26</t>
  </si>
  <si>
    <t>22.04.27</t>
  </si>
  <si>
    <t>22.04.28</t>
  </si>
  <si>
    <t>22.04.29</t>
  </si>
  <si>
    <t>22.07.02</t>
  </si>
  <si>
    <t>23.01.10</t>
  </si>
  <si>
    <t>23.01.11</t>
  </si>
  <si>
    <t>23.01.12</t>
  </si>
  <si>
    <t>23.01.13</t>
  </si>
  <si>
    <t>23.01.14</t>
  </si>
  <si>
    <t>23.01.15</t>
  </si>
  <si>
    <t>23.01.16</t>
  </si>
  <si>
    <t>23.01.17</t>
  </si>
  <si>
    <t>23.01.18</t>
  </si>
  <si>
    <t>23.01.19</t>
  </si>
  <si>
    <t>23.03.04</t>
  </si>
  <si>
    <t>23.03.05</t>
  </si>
  <si>
    <t>23.03.06</t>
  </si>
  <si>
    <t>23.03.07</t>
  </si>
  <si>
    <t>23.03.08</t>
  </si>
  <si>
    <t>23.03.09</t>
  </si>
  <si>
    <t>23.03.11</t>
  </si>
  <si>
    <t>23.03.12</t>
  </si>
  <si>
    <t>23.03.13</t>
  </si>
  <si>
    <t>23.03.14</t>
  </si>
  <si>
    <t>23.03.15</t>
  </si>
  <si>
    <t>23.03.16</t>
  </si>
  <si>
    <t>23.04.07</t>
  </si>
  <si>
    <t>23.04.08</t>
  </si>
  <si>
    <t>23.04.09</t>
  </si>
  <si>
    <t>23.04.10</t>
  </si>
  <si>
    <t>23.04.14</t>
  </si>
  <si>
    <t>23.04.15</t>
  </si>
  <si>
    <t>23.04.16</t>
  </si>
  <si>
    <t>23.04.17</t>
  </si>
  <si>
    <t>23.04.18</t>
  </si>
  <si>
    <t>23.04.19</t>
  </si>
  <si>
    <t>23.04.20</t>
  </si>
  <si>
    <t>23.07.04</t>
  </si>
  <si>
    <t>24.02.08</t>
  </si>
  <si>
    <t>24.03.07</t>
  </si>
  <si>
    <t>25.01.06</t>
  </si>
  <si>
    <t>25.01.07</t>
  </si>
  <si>
    <t>25.01.08</t>
  </si>
  <si>
    <t>25.01.09</t>
  </si>
  <si>
    <t>25.01.10</t>
  </si>
  <si>
    <t>26.01.07</t>
  </si>
  <si>
    <t>26.02.08</t>
  </si>
  <si>
    <t>29.01.04</t>
  </si>
  <si>
    <t>30.06.08</t>
  </si>
  <si>
    <t>30.06.09</t>
  </si>
  <si>
    <t>30.06.10</t>
  </si>
  <si>
    <t>31.02.09</t>
  </si>
  <si>
    <t xml:space="preserve">Capa aisladora horizontal doble, con mortero de cemento 1:3 con agregado de material hidrófugo (10%) en el agua de amasado, tipo cajón, espesor 2 cm </t>
  </si>
  <si>
    <t>Piso microcemento alisado Tipo Laxton color, según planos y memoria</t>
  </si>
  <si>
    <t>Cerco realizado con dados de hormigón, varilla hierro ø 12 mm y cinta bicolor</t>
  </si>
  <si>
    <t>02.05</t>
  </si>
  <si>
    <t>02.10</t>
  </si>
  <si>
    <t>03.01.05</t>
  </si>
  <si>
    <t>03.01.09</t>
  </si>
  <si>
    <t>03.01.10</t>
  </si>
  <si>
    <t>03.01.20</t>
  </si>
  <si>
    <t>03.02.01</t>
  </si>
  <si>
    <t>03.02.02</t>
  </si>
  <si>
    <t>03.02.03</t>
  </si>
  <si>
    <t>03.02.05</t>
  </si>
  <si>
    <t>03.02.07</t>
  </si>
  <si>
    <t>03.02.08</t>
  </si>
  <si>
    <t>03.03.01</t>
  </si>
  <si>
    <t>03.04.01</t>
  </si>
  <si>
    <t>04.01.01</t>
  </si>
  <si>
    <t>04.01.02</t>
  </si>
  <si>
    <t>04.02.02</t>
  </si>
  <si>
    <t>04.03.01</t>
  </si>
  <si>
    <t>04.04.01</t>
  </si>
  <si>
    <t>04.05.01</t>
  </si>
  <si>
    <t>06.01.01</t>
  </si>
  <si>
    <t>05.03.01</t>
  </si>
  <si>
    <t>06.04.02</t>
  </si>
  <si>
    <t>06.05.01</t>
  </si>
  <si>
    <t>07.02.02</t>
  </si>
  <si>
    <t>08.01.03</t>
  </si>
  <si>
    <t>08.01.04</t>
  </si>
  <si>
    <t>08.02.01</t>
  </si>
  <si>
    <t>ENLUCIDO DE PAREDES, MORTEROS PROYECTABLES</t>
  </si>
  <si>
    <t>11.01.01</t>
  </si>
  <si>
    <t>11.02.01</t>
  </si>
  <si>
    <t>12.01.03</t>
  </si>
  <si>
    <t>12.01.04</t>
  </si>
  <si>
    <t>12.04.02</t>
  </si>
  <si>
    <t>12.05.01</t>
  </si>
  <si>
    <t>12.05.02</t>
  </si>
  <si>
    <t>12.10.03</t>
  </si>
  <si>
    <t>12.10.04</t>
  </si>
  <si>
    <t>12.10.06</t>
  </si>
  <si>
    <t>12.10.07</t>
  </si>
  <si>
    <t>13.03.01</t>
  </si>
  <si>
    <t>13.06.02</t>
  </si>
  <si>
    <t>14.04.01</t>
  </si>
  <si>
    <t>14.05.01</t>
  </si>
  <si>
    <t>15.06.01</t>
  </si>
  <si>
    <t>15.08.02</t>
  </si>
  <si>
    <t xml:space="preserve">DE PVC </t>
  </si>
  <si>
    <t>17.01.03</t>
  </si>
  <si>
    <t>17.01.04</t>
  </si>
  <si>
    <t>18.05.04</t>
  </si>
  <si>
    <t>19.01.01</t>
  </si>
  <si>
    <t>19.02.01</t>
  </si>
  <si>
    <t>19.02.02</t>
  </si>
  <si>
    <t>19.02.03</t>
  </si>
  <si>
    <t>19.03.01</t>
  </si>
  <si>
    <t>19.04.01</t>
  </si>
  <si>
    <t>19.05.04</t>
  </si>
  <si>
    <t>21.05.01</t>
  </si>
  <si>
    <t>22.11.01</t>
  </si>
  <si>
    <t>03.01.21</t>
  </si>
  <si>
    <t>Cañerías y accesorios de polipropileno para uniones por termofusión ø 0,90 m, tipo "Acqua System PN 20" pesado, o similar equivalente</t>
  </si>
  <si>
    <t>Cañerías y accesorios de polipropileno para uniones por termofusión ø 0,110 m, tipo "Acqua System PN 20" pesado, o similar equivalente</t>
  </si>
  <si>
    <t>23.01.25</t>
  </si>
  <si>
    <t>05.03.02</t>
  </si>
  <si>
    <t>Revestimiento de placa de roca de yeso tipo “EXSOUND”, conformado por estructura estándar de perfilería de chapa galvanizada (sistema durlock o similar), soleras de 70 mm. y montantes de 69 mm. Incluso lana de vidrio.</t>
  </si>
  <si>
    <t>12.10.08</t>
  </si>
  <si>
    <t>Zócalo de cemento alisado h: 7 cm, quince litros de mortero 1:2 terminado con cemento puro</t>
  </si>
  <si>
    <t xml:space="preserve">Escalera metálica compuesta por vigas laterales en PNU de 80mm. Peldaños en bastidor de perfil "L" de 2" y chapa tipo semilla de melón. </t>
  </si>
  <si>
    <t>Baranda formada por caño redondo ø 2", e: 1,6 mm, parante de caño redondo  ø 2", caño redondo 1" y planchuela. Incluso elementos de fijación</t>
  </si>
  <si>
    <t>Demolición de contrapiso de cascote empastado. Espesor 0,08 m. Incluso demolición de carpeta, y retiro de material demolido</t>
  </si>
  <si>
    <t>Vigas de hierro formada por IPN Nº 14, vinculacion a edificio existente</t>
  </si>
  <si>
    <t>Tabique doble de placa de roca de yeso, dos por cara, espesor 12,5 mm, estructura de chapa galvanizada Nº 24; montantes de 69 mm cada 48 cm; solera inferior y superior de 70 mm, dos placas de 12,5 mm, junta tomada con cinta y masilla. Incluso aislación de lana de vidrio de 50 mm con doble papel Kraft</t>
  </si>
  <si>
    <t>05.02.04</t>
  </si>
  <si>
    <t>Cielorraso de placa de roca de yeso tipo EXSOUND, conformado por estructura estándar de perfilería de chapa galvanizada (sistema durlock o similar), soleras de 70 mm. y montantes de 69 mm. Incluso lana de vidrio.</t>
  </si>
  <si>
    <t>12.10.09</t>
  </si>
  <si>
    <t>Alfombra para escenario estilo Boucle base doble, 100% en Nylon. 2000 gr/m2 mínimo. Altura mínima 5mm de pelo y 7mm total. Comportamiento antiestática permanente. Sobre placas fenólicas de madera laminada</t>
  </si>
  <si>
    <t>Alfombra para gradas estilo Boucle base doble, 100% en Nylon. 2000 gr/m2 mínimo. Altura mínima 5mm de pelo y 7mm total. Comportamiento antiestática permanente. Sobre placas fenólicas de madera laminada</t>
  </si>
  <si>
    <t>Instalación de boca de video</t>
  </si>
  <si>
    <t>Rack</t>
  </si>
  <si>
    <t>NR/NS 160</t>
  </si>
  <si>
    <t>Tendido de cable subterráneo de 4x35 + PE</t>
  </si>
  <si>
    <t>Reubicación de equipo exterior existente</t>
  </si>
  <si>
    <t>Butacas tipo “Rassegna”, modelo “ZETA 2 RECTA FIBRO”, de tapizados en al menos 3 colores, según disponibilidad, o similar equivalente</t>
  </si>
  <si>
    <t>21.01.03</t>
  </si>
  <si>
    <t>22.11.12</t>
  </si>
  <si>
    <t>22.05.05</t>
  </si>
  <si>
    <t>Desmontado y recolocación de carpinterías de madera, acero o aluminio, incluso guías de persianas y parte proporcional de aprovechamientos.</t>
  </si>
  <si>
    <t>Zócalo sanitario</t>
  </si>
  <si>
    <t>14.06.02</t>
  </si>
  <si>
    <t>Tendido de cable subterráneo de 4x10 + PE mm²</t>
  </si>
  <si>
    <r>
      <rPr>
        <b/>
        <sz val="9"/>
        <rFont val="Arial"/>
        <family val="2"/>
      </rPr>
      <t>V 02 1,40 x 0,40</t>
    </r>
    <r>
      <rPr>
        <sz val="9"/>
        <rFont val="Arial"/>
        <family val="2"/>
      </rPr>
      <t xml:space="preserve"> - Ventana de ladrillo de vidrio</t>
    </r>
  </si>
  <si>
    <t>19.02.04</t>
  </si>
  <si>
    <t>19.02.05</t>
  </si>
  <si>
    <t>19.02.06</t>
  </si>
  <si>
    <t>19.02.07</t>
  </si>
  <si>
    <t>19.02.08</t>
  </si>
  <si>
    <t>19.02.09</t>
  </si>
  <si>
    <t>19.02.10</t>
  </si>
  <si>
    <t>19.02.11</t>
  </si>
  <si>
    <t>19.02.12</t>
  </si>
  <si>
    <t>19.02.13</t>
  </si>
  <si>
    <t>19.02.14</t>
  </si>
  <si>
    <t>19.02.15</t>
  </si>
  <si>
    <t>19.02.16</t>
  </si>
  <si>
    <t>19.02.17</t>
  </si>
  <si>
    <t>19.02.18</t>
  </si>
  <si>
    <t>Demolición de losa hueca pretensada, incluso retiro de material de demolición y limpieza.</t>
  </si>
  <si>
    <t>Tendido de cable de 3x25 mm² +N+T</t>
  </si>
  <si>
    <t>Tendido de cable de 4x16 mm²</t>
  </si>
  <si>
    <t>Bandeja de protección en altura de chapa galvanizada (usada)</t>
  </si>
  <si>
    <t>Losas aulas - muebles. Hormigón elaborado H-21, acero ADN 420 cuantía media 50 kg/m³. Acabado de hormigón estriado, alisado en bordes</t>
  </si>
  <si>
    <t>Desmontado y recolocación de tanque de reserva existente</t>
  </si>
  <si>
    <t>Gárgola de hormigón premoldeado</t>
  </si>
  <si>
    <t>Provisión y adecuacion de la central hidraulica - control de la variacion de maniobras - guias para el recorrido nuevo - puerta nueva en 3º y la instalacion electrica nueva.</t>
  </si>
  <si>
    <t>12.08.01</t>
  </si>
  <si>
    <t>03.01.22</t>
  </si>
  <si>
    <t>Contrapiso de cascote empastado y apisonado, sobre terreno natural, espesor 12 cm, mortero ¼:1:3:6, incluso film de polietileno 200 mic</t>
  </si>
  <si>
    <t>16.04.01</t>
  </si>
  <si>
    <t>Extractor eólico. Disco superior fabricado en chapa galvanizada calibre 24, repujado. Eje: Barra hexagonal de 5/8" en acero 1 2 L 14 o 1040, con cincado alcalino por inmersión, anticorrosivo. Alabes: Fabricados en aluminio relaminado, con una dureza H 18, con 3 nervios de refuerzo de conformado para garantizar una resistencia de vientos de hasta 100Km./hora. Rodamientos blindados, de 750kg, de capacidad de carga de esfuerzo radial cada uno. Portarodamientos en acero estampado con máxima precisión, alojando dos rodamientos aislados totalmente del exterior, engrasados. Rayos de sujeción en planchuelas de acero de 1" ¼ x 1/8” y 1” ¼ x 1/8”, con cincado alcalino, anticorrosión.</t>
  </si>
  <si>
    <t>16.04.02</t>
  </si>
  <si>
    <t>16.04.03</t>
  </si>
  <si>
    <t>18.01.02</t>
  </si>
  <si>
    <t>Excavación para pilotes diám 0,50 m. Profundidad 6,50 m</t>
  </si>
  <si>
    <t>31.02.10</t>
  </si>
  <si>
    <t>31.02.11</t>
  </si>
  <si>
    <t>Plantación de árboles especie Álamo 3m altura</t>
  </si>
  <si>
    <t>Plantación de árboles especie Fresno Macho 3m altura</t>
  </si>
  <si>
    <t>Plantación de arbusto especie Pennisetum setaceum rubrum</t>
  </si>
  <si>
    <t>Plantación de arbusto especie Agapantus Africanus</t>
  </si>
  <si>
    <t>Banco de hormigón premoldeado</t>
  </si>
  <si>
    <t>Tanque de reserva PVC tricapa. Capacidad 2700 litros</t>
  </si>
  <si>
    <t>Bomba Sumergible 1 HP, apta para desgote de cisternas. Marca Motorarg, con tablero de comando y flotante, caudal 15.000 lt/hr a 2 m, o similar equivalente</t>
  </si>
  <si>
    <t>Colector de tanque de reserva de agua, incluye cañerías y accesorios de polipropileno para uniones por termofusión, llaves esféricas y válvulas de limpieza</t>
  </si>
  <si>
    <t>23.07.05</t>
  </si>
  <si>
    <t>Biodegstor</t>
  </si>
  <si>
    <t>Cámara de registro</t>
  </si>
  <si>
    <t>Bajada de pluviales en caño de PVC ø 110 mm, espesor 3,2</t>
  </si>
  <si>
    <t>Cuerpo de ducha y griferia FV</t>
  </si>
  <si>
    <t>Boca de iluminación sobre bandeja</t>
  </si>
  <si>
    <t>Artefacto de iluminacion  "TIMBER LED"  Lucciola o similar equivalente</t>
  </si>
  <si>
    <t>Artefacto de iluminacion  "PROA"  Lucciola o similar equivalente</t>
  </si>
  <si>
    <t>Farola Cabezal "Lucciola modelo FLOW" sobre columna
metálica redonda de 3"x2,5mm de 2,50 m de altur</t>
  </si>
  <si>
    <t>Instalación de boca de datos completa, formada por conducción en pisocanal, incluso accesorios, cableado UTP categoria 6. Contemplando sobre excedente de al menos 1,50 metros de longitud y rematando en una ficha macho RJ45 para su conexionado</t>
  </si>
  <si>
    <t xml:space="preserve">Zapata corrida y/o viga de fundación. Hormigón elaborado H-25, acero ADN 420 cunatía media 150 kg/m³ </t>
  </si>
  <si>
    <t>Pilotes preperforados diámetro 0,40 a 0,60m. Hormigón elaborado H-25, acero ADN 420, cuantía media 90 kg/m³</t>
  </si>
  <si>
    <t>Columnas. Hormigón elaborado H-25, acero ADN 420 cuantía media 95 kg/m³ (Incluso tensores de vigas)</t>
  </si>
  <si>
    <t>Vigas normales. Hormigón elaborado H-25, acero ADN 420, cuantía media 130 kg/m³</t>
  </si>
  <si>
    <t>Losas macisas. Hormigón elaborado H-25, acero ADN 420 cuantía media 50 kg/m³. Acabado de hormigón estriado, alisado en bordes</t>
  </si>
  <si>
    <t>Tabiques. Hormigón elaborado H-25, acero ADN 420 cuantía media 70 kg/m³</t>
  </si>
  <si>
    <t>12.08.02</t>
  </si>
  <si>
    <t>Revestimiento de chapa de hierro galvanizado Nº 25, color negro.</t>
  </si>
  <si>
    <t>22.11.13</t>
  </si>
  <si>
    <t xml:space="preserve">Pilar de  Luz T3 </t>
  </si>
  <si>
    <t>Cordón cuneta integrado de hormigon armado in situ</t>
  </si>
  <si>
    <t>Viga reticulada plana, compuesta por cordones inferior y superior en perfil "U" 160x60x3,2mm, diagonales en perfiles "U" 80x40x2mm y correas en perfiles de chapa "C" 100X50X15X 2 X/80CM.</t>
  </si>
  <si>
    <r>
      <t xml:space="preserve">Chimenea de campana de laboratorio, construída en chapa galvanizada Calibre 24, sección </t>
    </r>
    <r>
      <rPr>
        <sz val="9"/>
        <rFont val="Calibri"/>
        <family val="2"/>
      </rPr>
      <t>ø</t>
    </r>
    <r>
      <rPr>
        <sz val="9"/>
        <rFont val="Arial"/>
        <family val="2"/>
      </rPr>
      <t>5", remate mediante sombrerete a los cuatro vientos. Incluso extractor cenífrugo eléctrico, en la conexión entre campana y tiraje, de 15 litros/minuto.</t>
    </r>
  </si>
  <si>
    <r>
      <t xml:space="preserve">Chimenea de termotanque, construída en caño de chapa galvanizada Calibre 24, sección </t>
    </r>
    <r>
      <rPr>
        <sz val="9"/>
        <rFont val="Calibri"/>
        <family val="2"/>
      </rPr>
      <t>ø4" o ø</t>
    </r>
    <r>
      <rPr>
        <sz val="9"/>
        <rFont val="Arial"/>
        <family val="2"/>
      </rPr>
      <t>5", según equipo y normas de aplicación. Remate mediante sombrerete a los cuatro vientos.</t>
    </r>
  </si>
  <si>
    <r>
      <rPr>
        <b/>
        <sz val="9"/>
        <rFont val="Arial"/>
        <family val="2"/>
      </rPr>
      <t xml:space="preserve">TB01 - 0,70 x 2,05 m. </t>
    </r>
    <r>
      <rPr>
        <sz val="9"/>
        <rFont val="Arial"/>
        <family val="2"/>
      </rPr>
      <t>Placa de 32mm de espesor en MDF enchapadas en laminados plásticos, con cantoneras perimetrales en perfiles de ABS.</t>
    </r>
  </si>
  <si>
    <r>
      <rPr>
        <b/>
        <sz val="9"/>
        <rFont val="Arial"/>
        <family val="2"/>
      </rPr>
      <t xml:space="preserve">TB02 - 0,90 x 2,05 m. </t>
    </r>
    <r>
      <rPr>
        <sz val="9"/>
        <rFont val="Arial"/>
        <family val="2"/>
      </rPr>
      <t>Placa de 32mm de espesor en MDF enchapadas en laminados plásticos, con cantoneras perimetrales en perfiles de ABS.</t>
    </r>
  </si>
  <si>
    <t>Suelo cemento y estabilizado granular (Estacionamiento y Playon de maniobras)</t>
  </si>
  <si>
    <t xml:space="preserve">Vialidad sobre calle 129 - Pavimento de hormigon con juntas de dilatancion, incluso desmonte tipo cajon sobre calle existente, según plano y memoria. </t>
  </si>
  <si>
    <t>Troncos de columnas. Hormigón elaborado H-25, acero ADN 420 cuantía media 95 kg/m³</t>
  </si>
  <si>
    <t>Bases aisladas. Hormigón elaborado H-25, acero ADN 420, cuantía media 60 kg/m³</t>
  </si>
  <si>
    <t xml:space="preserve">Cubierta a dos aguas de chapa de hierro galvanizado Nº 24, ondulada, sobre perfil "C" galvanizado de 100x20x15x1,6mm, incluso aislacion tipo "isolant" aluminizado 10mm o similar sobre reticula de alambre galvanizado </t>
  </si>
  <si>
    <t xml:space="preserve">Contrapiso alivianado de peso especifico menor a 900 kg/m3
Perlas vírgenes, perfectamente esféricas, de EPS isopor o similar  producidas con materia prima de primera calidad y tratadas con el aditivo E.I.A., especialmente formulado, con pH controlado, no corrosivo e inocuo para los materiales con los cuales se emplea. Las perlas de EPS isopor o similar  aditivadas ISOCRET o/similar se utilizan como regado liviano para morteros y/u hormigones de tipo ultraliviano, con elevadas propiedades aislantes térmicas y acústicas.  El aditivo, presente en la perla de EPS isopor, confiere a la mezcla una muy buena cohesión entre perla y pasta cementicia, sin necesidad de agregar arena.
</t>
  </si>
  <si>
    <t>Piso ferrocementicio, espesor medio 13 cm de hormigón H-21, incluso malla electrosoldada de 15x15 cm, e incorporación de endurecedores no metálicos.</t>
  </si>
  <si>
    <t>19.03.02</t>
  </si>
  <si>
    <t>Artefacto de iluminacion "SATURNO 165" de Lumenac o similar equivalente</t>
  </si>
  <si>
    <t>Artefacto de iluminacion "SUPER 50" de Lumenac o similar equivalente</t>
  </si>
  <si>
    <t>Artefacto de iluminacion "TREND P 64/830" 5W de Artelum o similar equivalente</t>
  </si>
  <si>
    <t>Levantado de piso sector cordon cuneta. Incluso retiro de material de demolición y limpieza</t>
  </si>
  <si>
    <t>Tanque de polipropileno bicapa, capacidad 4000 litros, "Rotopam" o similar equivalente, incluye flotante de alta presión ø ¾"</t>
  </si>
  <si>
    <t xml:space="preserve">Sistema de CALEFACTOR A GAS MULTIPOSICION
Modelo GMP 100 23.000 Kl/H
</t>
  </si>
  <si>
    <r>
      <rPr>
        <b/>
        <sz val="9"/>
        <rFont val="Arial"/>
        <family val="2"/>
      </rPr>
      <t>PO 01  - 1,50x2,60 m.</t>
    </r>
    <r>
      <rPr>
        <sz val="9"/>
        <rFont val="Arial"/>
        <family val="2"/>
      </rPr>
      <t xml:space="preserve"> Portón plegable de una hoja, marco de chapa DWG Nº 18, hoja de chapa acanalada y bastidor de tubo estructural 40x60 mm,  rodamiento de acero templado, incluso tomaportón de cierre y esmalte sintetico.</t>
    </r>
  </si>
  <si>
    <r>
      <t>PO 02  - 2,50x2,60 m.</t>
    </r>
    <r>
      <rPr>
        <sz val="9"/>
        <rFont val="Arial"/>
        <family val="2"/>
      </rPr>
      <t xml:space="preserve"> Portón plegable de una hoja, marco de chapa DWG Nº 18, hoja de chapa acanalada y bastidor de tubo estructural 40x60 mm,  rodamiento de acero templado, incluso tomaportón de cierre y esmalte sintetico.</t>
    </r>
  </si>
  <si>
    <t>Mampostería de ladrillo hueco 12x18x33 cm portante, asentados con mortero de cal reforzada ¼:1:3 (0,008 m³)</t>
  </si>
  <si>
    <t>armar</t>
  </si>
  <si>
    <t>19.01.03</t>
  </si>
  <si>
    <t>19.01.04</t>
  </si>
  <si>
    <t>19.01.05</t>
  </si>
  <si>
    <t>Contrapiso de cascote empastado, espesor 10 cm, mortero ¼:1:3:6</t>
  </si>
  <si>
    <t>Excavación para pilotines diám 0,20 m. Profundidad 3,00 m</t>
  </si>
  <si>
    <t>Pilotines diámetro 0,20/0,30 m. Hormigón elaborado H-25, acero ADN 420 cuantía media 60 kg/m³</t>
  </si>
  <si>
    <t>Loseta  hueca pretensada Shap-30 serie C</t>
  </si>
  <si>
    <t>Boca para Sirena</t>
  </si>
  <si>
    <t>Boca para Pulsador</t>
  </si>
  <si>
    <t>Cielorraso independiente de chapa galvanizada sinusoidal Nº25, color negro</t>
  </si>
  <si>
    <t>10.05</t>
  </si>
  <si>
    <t>Tendido de cable 4mm</t>
  </si>
  <si>
    <t>22.11.14</t>
  </si>
  <si>
    <t>Artefacto de iluminacion  "KEVIN"  Lucciola o similar equivalente</t>
  </si>
  <si>
    <t>Artefacto de iluminacion  "INDUS"  Lucciola o similar equivalente</t>
  </si>
  <si>
    <t>23.05.04</t>
  </si>
  <si>
    <t>Cubierta de chapa de hierro galvanizado Nº 24, ondulada, sobre perfil "U" galvanizado, incluso aislacion tipo "isolant" aluminizado 10mm o similar sobre reticula de alambre galvanizado, incluso babetas</t>
  </si>
  <si>
    <t>Revestimiento de cerámico Scop Nieve 33x33 cm, color blanco, o similar equivalente, colocación con adhesivo plástico a junta recta sellada con pastina al tono.</t>
  </si>
  <si>
    <t>03.05</t>
  </si>
  <si>
    <t>ESTRUCTURAS ESPECIALES</t>
  </si>
  <si>
    <t>03.05.01</t>
  </si>
  <si>
    <t>Aleros de ventanas exteriores. Hormigón 1:3:3, acero ADN 420, cuantía media 60kg/m³</t>
  </si>
  <si>
    <t>03.04.02</t>
  </si>
  <si>
    <t>07.03.01</t>
  </si>
  <si>
    <t>Pérgola de patio conformada por caños estructurales de hierro 10x15cm y 10x10cm rellenados de hormigón, bastidores de listones WPC tipo UH 17 color Oak o similar equivalente.</t>
  </si>
  <si>
    <t>ALUMINIO</t>
  </si>
  <si>
    <t>19.02.19</t>
  </si>
  <si>
    <t>19.02.20</t>
  </si>
  <si>
    <t>19.02.21</t>
  </si>
  <si>
    <t>19.02.22</t>
  </si>
  <si>
    <t>19.02.23</t>
  </si>
  <si>
    <t>21.01.05</t>
  </si>
  <si>
    <t>21.01.06</t>
  </si>
  <si>
    <t>21.01.07</t>
  </si>
  <si>
    <t>21.01.08</t>
  </si>
  <si>
    <t>21.01.09</t>
  </si>
  <si>
    <t>21.01.10</t>
  </si>
  <si>
    <t>21.01.11</t>
  </si>
  <si>
    <t>21.01.12</t>
  </si>
  <si>
    <t>21.01.13</t>
  </si>
  <si>
    <t>21.01.14</t>
  </si>
  <si>
    <t>21.01.15</t>
  </si>
  <si>
    <t>21.01.16</t>
  </si>
  <si>
    <t>CHAPA</t>
  </si>
  <si>
    <t>19.01.06</t>
  </si>
  <si>
    <t>19.01.07</t>
  </si>
  <si>
    <t>19.04.02</t>
  </si>
  <si>
    <t>19.04.03</t>
  </si>
  <si>
    <t>19.04.04</t>
  </si>
  <si>
    <t>19.04.05</t>
  </si>
  <si>
    <t>19.04.06</t>
  </si>
  <si>
    <t>19.04.07</t>
  </si>
  <si>
    <t>19.04.08</t>
  </si>
  <si>
    <t>19.04.09</t>
  </si>
  <si>
    <t>19.04.10</t>
  </si>
  <si>
    <t>19.04.11</t>
  </si>
  <si>
    <t>REJAS Y CORTINAS</t>
  </si>
  <si>
    <t>19.04.12</t>
  </si>
  <si>
    <t>22.05.06</t>
  </si>
  <si>
    <t>22.05.07</t>
  </si>
  <si>
    <t>22.05.08</t>
  </si>
  <si>
    <t>22.05.09</t>
  </si>
  <si>
    <t>22.05.10</t>
  </si>
  <si>
    <t>22.05.11</t>
  </si>
  <si>
    <t>22.05.12</t>
  </si>
  <si>
    <t>22.05.13</t>
  </si>
  <si>
    <t>22.05.14</t>
  </si>
  <si>
    <t>22.05.15</t>
  </si>
  <si>
    <t>22.05.16</t>
  </si>
  <si>
    <t>22.05.17</t>
  </si>
  <si>
    <t>22.05.18</t>
  </si>
  <si>
    <t>Artefacto de iluminacion  "LINE LED" Cod. 37860 L74 Artelum o similar equivalente</t>
  </si>
  <si>
    <t>Artefacto de iluminacion  "ASTRO LED" 40/830 Lumenac o similar equivalente</t>
  </si>
  <si>
    <t>Artefacto de iluminacion  "POLO P" 18/830 (215x215x35) Lumenac o similar equivalente</t>
  </si>
  <si>
    <t>Artefacto de iluminacion  "POLO P" 12/830 (165x165x35) Lumenac o similar equivalente</t>
  </si>
  <si>
    <t>Artefacto de iluminacion  "SATURNO 100" Lumenac o similar equivalente</t>
  </si>
  <si>
    <t>Artefacto de iluminacion  "MILI III" Cod. 42051 Artelum o similar equivalente</t>
  </si>
  <si>
    <t>Artefacto de iluminacion  "LABEX" Cod. 40047 Artelum o similar equivalente</t>
  </si>
  <si>
    <t>Artefacto de iluminacion  "MAX LED PRO 180". Lumenac o similar equivalente</t>
  </si>
  <si>
    <t>Artefacto de iluminacion  "INDICO LED" 12w. Indular o similar equivalente</t>
  </si>
  <si>
    <t>Artefacto de iluminacion  "ZENIT" 60w. Artelum o similar equivalente</t>
  </si>
  <si>
    <t>22.05.19</t>
  </si>
  <si>
    <t>Artefacto de iluminacion  "GOU" Cod. 74517 120w. Artelum o similar equivalente</t>
  </si>
  <si>
    <t>22.05.20</t>
  </si>
  <si>
    <t>22.05.21</t>
  </si>
  <si>
    <t>Artefacto de iluminacion  "BOXER" Cod. 75110 PTL Artelum o similar equivalente. Difusor de policarbonato.</t>
  </si>
  <si>
    <t>Artefacto de iluminacion  "BOXER" Cod. 75110 PTL Artelum o similar equivalente. Louver tipo rejilla.</t>
  </si>
  <si>
    <t>Artefacto de iluminacion  "BLACKLITE". Lumenac o similar equivalente</t>
  </si>
  <si>
    <t>Interruptor termomagnético tetrapolar 4x150 A, "Merlin Gerin" o similar equivalente</t>
  </si>
  <si>
    <t>22.11.15</t>
  </si>
  <si>
    <t>Zócalo ducto</t>
  </si>
  <si>
    <t>Boca de desagüe abierta con decantación, reja de fundición 20x20 cm</t>
  </si>
  <si>
    <t>Boca de desagüe abierta de 40x40 cm, con decantación, reja de planchuelas y perfiles de 45x45 cm</t>
  </si>
  <si>
    <t>Bomba 1 HP Motorarg, con tablero de comando y flotante, o similar equivalente</t>
  </si>
  <si>
    <t>Tanque cisterna de reserva PVC tricapa. Capacidad 500 litros</t>
  </si>
  <si>
    <t>Boca para Central de incendio</t>
  </si>
  <si>
    <t>Pileta de acero inoxidable doble 700x370x180 mm, de Johonson o similar equivalente</t>
  </si>
  <si>
    <t>Viga reticulada plana, compuesta por cordones inferior y superior en perfil "U" 140x50x3,2mm, diagonales en perfiles "U" 80x40x2mm y correas en perfiles de chapa "C" 100X45X10X1.6 X/80CM.</t>
  </si>
  <si>
    <t>Dinteles / Antepechos. Hormigón elaborado H-25, acero ADN 420, cuantía media 60kg/m³</t>
  </si>
  <si>
    <t>Vigas de hierro formada por IPN Nº 12, vinculacion a edificio existente</t>
  </si>
  <si>
    <t>03.02.10</t>
  </si>
  <si>
    <t>03.02.11</t>
  </si>
  <si>
    <t>Mastil para bandera</t>
  </si>
  <si>
    <t>Grava en acceso vehicular, estacionamiento y descansos exteriores</t>
  </si>
  <si>
    <t>Letras corporeas, valor de subcontrato</t>
  </si>
  <si>
    <t>19.03.03</t>
  </si>
  <si>
    <t>MESADAS</t>
  </si>
  <si>
    <t>31.02.01</t>
  </si>
  <si>
    <t>31.02.04</t>
  </si>
  <si>
    <t>31.02.05</t>
  </si>
  <si>
    <t>31.02.06</t>
  </si>
  <si>
    <t>31.02.07</t>
  </si>
  <si>
    <t>31.02.08</t>
  </si>
  <si>
    <t>31.02.12</t>
  </si>
  <si>
    <t>31.02.14</t>
  </si>
  <si>
    <t>31.02.15</t>
  </si>
  <si>
    <r>
      <rPr>
        <b/>
        <sz val="9"/>
        <rFont val="Arial"/>
        <family val="2"/>
      </rPr>
      <t>CH01 - 6,90 x 2,85 m.</t>
    </r>
    <r>
      <rPr>
        <sz val="9"/>
        <rFont val="Arial"/>
        <family val="2"/>
      </rPr>
      <t xml:space="preserve"> Carpintería metálica formada por cuatro hojas de abrir puerta chapa, estructura de tubo 4cm, terminación chapa lisa DDNº18. Ocho paños fijos. Marco de chapa plegada DDNº 18, rejas soldadas de 1x2 en marco, tubos estructurales horizontales 150x100 y verticales 100x100. Cristal laminado de seguridad Blisan 3+3. Incluso herrajes, bisagras - pomelas - bronce platil, cerradura de seguridad accionada doble paleta, barral antipánico interior, caño de acero inoxidable 2" lado exterior, pasador vertical superior e inferior.</t>
    </r>
  </si>
  <si>
    <r>
      <rPr>
        <b/>
        <sz val="9"/>
        <rFont val="Arial"/>
        <family val="2"/>
      </rPr>
      <t>CH02 - 1,55 x 2,85 m.</t>
    </r>
    <r>
      <rPr>
        <sz val="9"/>
        <rFont val="Arial"/>
        <family val="2"/>
      </rPr>
      <t xml:space="preserve"> Carpintería metálica formada por un paño fijo. Marco de chapa plegada DDNº 18, rejas soldadas de 1x2 en marco. Cristal laminado de seguridad Blisan 3+3.</t>
    </r>
  </si>
  <si>
    <r>
      <rPr>
        <b/>
        <sz val="9"/>
        <rFont val="Arial"/>
        <family val="2"/>
      </rPr>
      <t>CH03 - 3,30 x 2,85 m.</t>
    </r>
    <r>
      <rPr>
        <sz val="9"/>
        <rFont val="Arial"/>
        <family val="2"/>
      </rPr>
      <t xml:space="preserve"> Carpintería metálica formada por dos hojas de abrir puerta chapa, estructura de tubo 4cm, terminación chapa lisa DDNº18. Cinco paños fijos. Marco de chapa plegada DDNº 18, rejas soldadas de 1x2 en marco. Cristal laminado de seguridad Blisan 3+3. Incluso herrajes, bisagras - pomelas - bronce platil, cerradura de seguridad accionada doble paleta, barral antipánico interior, caño de acero inoxidable 2" lado exterior, pasador vertical superior e inferior.</t>
    </r>
  </si>
  <si>
    <r>
      <rPr>
        <b/>
        <sz val="9"/>
        <rFont val="Arial"/>
        <family val="2"/>
      </rPr>
      <t>CH04 - 1,10 x 2,10 m.</t>
    </r>
    <r>
      <rPr>
        <sz val="9"/>
        <rFont val="Arial"/>
        <family val="2"/>
      </rPr>
      <t xml:space="preserve"> Carpintería metálica formada por una hoja de abrir puerta chapa, estructura de tubo 4cm, terminación chapa lisa DDNº18. Un paño fijo. Marco de chapa plegada DDNº 18, rejas soldadas de 1x2 en marco. Cristal laminado de seguridad Blisan 3+3. Incluso herrajes, bisagras - pomelas - bronce platil, cerradura de seguridad accionada doble paleta, pasador vertical superior e inferior.</t>
    </r>
  </si>
  <si>
    <r>
      <rPr>
        <b/>
        <sz val="9"/>
        <rFont val="Arial"/>
        <family val="2"/>
      </rPr>
      <t>CH05 - 1,80 x 2,10 m.</t>
    </r>
    <r>
      <rPr>
        <sz val="9"/>
        <rFont val="Arial"/>
        <family val="2"/>
      </rPr>
      <t xml:space="preserve"> Carpintería metálica formada por dos hojas de abrir puerta chapa, estructura de tubo 4cm, terminación chapa lisa DDNº18, rejillas de ventilación. Marco de chapa plegada DDNº 18, rejas soldadas de 1x2 en marco. Incluso herrajes, bisagras - pomelas - bronce platil, cerradura de seguridad accionada doble paleta, pasador vertical superior e inferior.</t>
    </r>
  </si>
  <si>
    <r>
      <rPr>
        <b/>
        <sz val="9"/>
        <rFont val="Arial"/>
        <family val="2"/>
      </rPr>
      <t>CH06 - 3,30 x 0,40 m.</t>
    </r>
    <r>
      <rPr>
        <sz val="9"/>
        <rFont val="Arial"/>
        <family val="2"/>
      </rPr>
      <t xml:space="preserve"> Carpintería metálica formada por bastidor perfil L 1", terminación chapa hierro perforada estándar RF 8 - 19, color gris. Altura condicionada al diámetro del rollo de cortina.</t>
    </r>
  </si>
  <si>
    <r>
      <rPr>
        <b/>
        <sz val="9"/>
        <rFont val="Arial"/>
        <family val="2"/>
      </rPr>
      <t>CH07 - 1,30 x 0,65 m.</t>
    </r>
    <r>
      <rPr>
        <sz val="9"/>
        <rFont val="Arial"/>
        <family val="2"/>
      </rPr>
      <t xml:space="preserve"> Carpintería metálica formada por estructura de perfiles L 2" de borde, con planchuelas de 2" soldadas a bastidor cada 2cm, planchuela soldada de amure a pared.</t>
    </r>
  </si>
  <si>
    <r>
      <rPr>
        <b/>
        <sz val="9"/>
        <rFont val="Arial"/>
        <family val="2"/>
      </rPr>
      <t>A01 -  2,45 x 1,85 m</t>
    </r>
    <r>
      <rPr>
        <sz val="9"/>
        <rFont val="Arial"/>
        <family val="2"/>
      </rPr>
      <t>. Carpintería de aluminio prepintado formada por una hoja corrediza y tres paños fijos, marco de aluminio línea Módena o similar equivalente, y cristal laminado de seguridad Blisan 3+3. Incluso herrajes Standard tipo Módena o similar equivalente.</t>
    </r>
  </si>
  <si>
    <r>
      <rPr>
        <b/>
        <sz val="9"/>
        <rFont val="Arial"/>
        <family val="2"/>
      </rPr>
      <t>A02 -  3,30 x 1,85 m</t>
    </r>
    <r>
      <rPr>
        <sz val="9"/>
        <rFont val="Arial"/>
        <family val="2"/>
      </rPr>
      <t>. Carpintería de aluminio prepintado formada por dos hojas corredizas y cuatro paños fijos, marco de aluminio línea Módena o similar equivalente, y cristal laminado de seguridad Blisan 3+3. Incluso herrajes Standard tipo Módena o similar equivalente.</t>
    </r>
  </si>
  <si>
    <r>
      <rPr>
        <b/>
        <sz val="9"/>
        <rFont val="Arial"/>
        <family val="2"/>
      </rPr>
      <t>A03 -  2,57 x 1,10 m</t>
    </r>
    <r>
      <rPr>
        <sz val="9"/>
        <rFont val="Arial"/>
        <family val="2"/>
      </rPr>
      <t>. Carpintería de aluminio prepintado formada por dos hojas corredizas y un paño fijo, marco de aluminio línea Módena o similar equivalente, y cristal laminado de seguridad Blisan 3+3. Incluso herrajes Standard tipo Módena o similar equivalente.</t>
    </r>
  </si>
  <si>
    <r>
      <rPr>
        <b/>
        <sz val="9"/>
        <rFont val="Arial"/>
        <family val="2"/>
      </rPr>
      <t>A04 -  3,30 x 1,10 m</t>
    </r>
    <r>
      <rPr>
        <sz val="9"/>
        <rFont val="Arial"/>
        <family val="2"/>
      </rPr>
      <t>. Carpintería de aluminio prepintado formada por cuatro hojas corredizas, marco de aluminio línea Módena o similar equivalente, y cristal laminado de seguridad Blisan 3+3. Incluso herrajes Standard tipo Módena o similar equivalente.</t>
    </r>
  </si>
  <si>
    <r>
      <rPr>
        <b/>
        <sz val="9"/>
        <rFont val="Arial"/>
        <family val="2"/>
      </rPr>
      <t>A05 -  1,60 x 1,10 m</t>
    </r>
    <r>
      <rPr>
        <sz val="9"/>
        <rFont val="Arial"/>
        <family val="2"/>
      </rPr>
      <t>. Carpintería de aluminio prepintado formada por dos hojas corredizas, marco de aluminio línea Módena o similar equivalente, y cristal laminado de seguridad Blisan 3+3. Incluso herrajes Standard tipo Módena o similar equivalente.</t>
    </r>
  </si>
  <si>
    <r>
      <rPr>
        <b/>
        <sz val="9"/>
        <rFont val="Arial"/>
        <family val="2"/>
      </rPr>
      <t>A06 -  3,30 x 0,40 m</t>
    </r>
    <r>
      <rPr>
        <sz val="9"/>
        <rFont val="Arial"/>
        <family val="2"/>
      </rPr>
      <t>. Carpintería de aluminio prepintado formada por cuatro hojas corredizas, marco de aluminio línea Módena o similar equivalente, y cristal laminado de seguridad Blisan 3+3 traslúcido. Incluso herrajes Standard tipo Módena o similar equivalente.</t>
    </r>
  </si>
  <si>
    <r>
      <rPr>
        <b/>
        <sz val="9"/>
        <rFont val="Arial"/>
        <family val="2"/>
      </rPr>
      <t>A06' -  1,50 x 0,40 m</t>
    </r>
    <r>
      <rPr>
        <sz val="9"/>
        <rFont val="Arial"/>
        <family val="2"/>
      </rPr>
      <t>. Carpintería de aluminio prepintado formada por dos hojas corredizas, marco de aluminio línea Módena o similar equivalente, y cristal laminado de seguridad Blisan 3+3. Incluso herrajes Standard tipo Módena o similar equivalente.</t>
    </r>
  </si>
  <si>
    <r>
      <rPr>
        <b/>
        <sz val="9"/>
        <rFont val="Arial"/>
        <family val="2"/>
      </rPr>
      <t>A07 -  1,57 x 0,55 m</t>
    </r>
    <r>
      <rPr>
        <sz val="9"/>
        <rFont val="Arial"/>
        <family val="2"/>
      </rPr>
      <t>. Carpintería de aluminio prepintado formada por dos hojas corredizas, marco de aluminio línea Módena o similar equivalente, y cristal laminado de seguridad Blisan 3+3. Incluso herrajes Standard tipo Módena o similar equivalente.</t>
    </r>
  </si>
  <si>
    <r>
      <rPr>
        <b/>
        <sz val="9"/>
        <rFont val="Arial"/>
        <family val="2"/>
      </rPr>
      <t>A08 -  2,50 x 0,55 m</t>
    </r>
    <r>
      <rPr>
        <sz val="9"/>
        <rFont val="Arial"/>
        <family val="2"/>
      </rPr>
      <t>. Carpintería de aluminio prepintado formada por dos hojas corredizas y un paño fijo, marco de aluminio línea Módena o similar equivalente, y cristal laminado de seguridad Blisan 3+3. Incluso herrajes Standard tipo Módena o similar equivalente.</t>
    </r>
  </si>
  <si>
    <r>
      <rPr>
        <b/>
        <sz val="9"/>
        <rFont val="Arial"/>
        <family val="2"/>
      </rPr>
      <t>A09 -  3,30 x 2,85 m</t>
    </r>
    <r>
      <rPr>
        <sz val="9"/>
        <rFont val="Arial"/>
        <family val="2"/>
      </rPr>
      <t>. Carpintería de aluminio prepintado formada por dos hojas corredizas y dos paños fijos, marco de aluminio línea Módena o similar equivalente, y cristal DVH 24mm. Incluso herrajes Standard tipo Módena o similar equivalente.</t>
    </r>
  </si>
  <si>
    <r>
      <rPr>
        <b/>
        <sz val="9"/>
        <rFont val="Arial"/>
        <family val="2"/>
      </rPr>
      <t>A10 - 2,00 x 2,85 m</t>
    </r>
    <r>
      <rPr>
        <sz val="9"/>
        <rFont val="Arial"/>
        <family val="2"/>
      </rPr>
      <t>. Carpintería de aluminio prepintado formada por una hoja de abrir y tres paños fijos, marco de aluminio línea Módena o similar equivalente, y cristal laminado de seguridad Blisan 3+3. Incluso herrajes Standard tipo Módena o similar equivalente, cerradura de seguridad tipo Trabex.</t>
    </r>
  </si>
  <si>
    <r>
      <rPr>
        <b/>
        <sz val="9"/>
        <rFont val="Arial"/>
        <family val="2"/>
      </rPr>
      <t>A11 - 2,00 x 2,85 m</t>
    </r>
    <r>
      <rPr>
        <sz val="9"/>
        <rFont val="Arial"/>
        <family val="2"/>
      </rPr>
      <t>. Carpintería de aluminio prepintado formada por dos paños fijos, marco de aluminio línea Módena o similar equivalente, y cristal laminado de seguridad Blisan 3+3. Incluso herrajes Standard tipo Módena o similar equivalente, y terminación en paño inferior: Fibrofácil melamina haya natural 18mm.</t>
    </r>
  </si>
  <si>
    <r>
      <rPr>
        <b/>
        <sz val="9"/>
        <rFont val="Arial"/>
        <family val="2"/>
      </rPr>
      <t>A12 - 2,50 x 2,85 m</t>
    </r>
    <r>
      <rPr>
        <sz val="9"/>
        <rFont val="Arial"/>
        <family val="2"/>
      </rPr>
      <t>. Carpintería de aluminio prepintado formada por una hoja de abrir en puerta, dos hojas corredizas en ventana y un paño fijo0, marco de aluminio línea Módena o similar equivalente, y cristal laminado de seguridad Blisan 3+3. Incluso herrajes Standard tipo Módena o similar equivalente, cerradura de seguridad tipo Trabex, y terminación en paño inferior y puerta: Fibrofácil melamina haya natural 18mm.</t>
    </r>
  </si>
  <si>
    <r>
      <rPr>
        <b/>
        <sz val="9"/>
        <rFont val="Arial"/>
        <family val="2"/>
      </rPr>
      <t>A13 - 0,90 x 2,85 m</t>
    </r>
    <r>
      <rPr>
        <sz val="9"/>
        <rFont val="Arial"/>
        <family val="2"/>
      </rPr>
      <t>. Carpintería de aluminio prepintado formada por una hoja de abrir y un paño fijo, marco de aluminio línea Módena o similar equivalente, y cristal laminado de seguridad Blisan 3+3. Incluso herrajes Standard tipo Módena o similar equivalente, cerradura de seguridad tipo Trabex, y terminación en paños fijos: Fibrofácil melamina haya natural 18mm.</t>
    </r>
  </si>
  <si>
    <r>
      <rPr>
        <b/>
        <sz val="9"/>
        <rFont val="Arial"/>
        <family val="2"/>
      </rPr>
      <t>A14 - 3,30 x 2,85 m</t>
    </r>
    <r>
      <rPr>
        <sz val="9"/>
        <rFont val="Arial"/>
        <family val="2"/>
      </rPr>
      <t>. Carpintería de aluminio prepintado formada por una hoja de abrir y tres paños fijos, marco de aluminio línea Módena o similar equivalente, y cristal de policarbonato compacto 4mm con UV Cristal. Incluso herrajes Standard tipo Módena o similar equivalente, cerradura de seguridad tipo Trabex.</t>
    </r>
  </si>
  <si>
    <r>
      <rPr>
        <b/>
        <sz val="9"/>
        <rFont val="Arial"/>
        <family val="2"/>
      </rPr>
      <t>A15 - 2,65 x 2,85 m</t>
    </r>
    <r>
      <rPr>
        <sz val="9"/>
        <rFont val="Arial"/>
        <family val="2"/>
      </rPr>
      <t>. Carpintería de aluminio prepintado formada por una hoja de abrir y un paño fijo, marco de aluminio línea Módena o similar equivalente, y cristal laminado de seguridad Blisan 3+3. Incluso herrajes Standard tipo Módena o similar equivalente, cerradura de seguridad tipo Trabex, y terminación en paños fijos: Fibrofacil melamina haya natural 18mm.</t>
    </r>
  </si>
  <si>
    <r>
      <rPr>
        <b/>
        <sz val="9"/>
        <rFont val="Arial"/>
        <family val="2"/>
      </rPr>
      <t>A15' - 2,50 x 0,60 m</t>
    </r>
    <r>
      <rPr>
        <sz val="9"/>
        <rFont val="Arial"/>
        <family val="2"/>
      </rPr>
      <t>. Carpintería de aluminio prepintado formada por un paño fijo, marco de aluminio línea Módena o similar equivalente, y cristal laminado de seguridad Blisan 3+3.</t>
    </r>
  </si>
  <si>
    <r>
      <rPr>
        <b/>
        <sz val="9"/>
        <rFont val="Arial"/>
        <family val="2"/>
      </rPr>
      <t>A16 - 1,57 x 1,10 m</t>
    </r>
    <r>
      <rPr>
        <sz val="9"/>
        <rFont val="Arial"/>
        <family val="2"/>
      </rPr>
      <t>. Carpintería de aluminio prepintado formada por una hoja tipo guillotina y un paño fijo, marco de aluminio línea Módena o similar equivalente, y cristal laminado de seguridad Blisan 3+3. Incluso herrajes, Standard tipo Módena o similar equivalente.</t>
    </r>
  </si>
  <si>
    <r>
      <rPr>
        <b/>
        <sz val="9"/>
        <rFont val="Arial"/>
        <family val="2"/>
      </rPr>
      <t>A17 - 1,35 x 0,60 m</t>
    </r>
    <r>
      <rPr>
        <sz val="9"/>
        <rFont val="Arial"/>
        <family val="2"/>
      </rPr>
      <t>. Carpintería de aluminio prepintado formada por un paño fijo, marco de aluminio línea Módena o similar equivalente, y cristal laminado de seguridad Blisan 3+3.</t>
    </r>
  </si>
  <si>
    <r>
      <rPr>
        <b/>
        <sz val="9"/>
        <rFont val="Arial"/>
        <family val="2"/>
      </rPr>
      <t>A18 - 3,30 x 0,60 m</t>
    </r>
    <r>
      <rPr>
        <sz val="9"/>
        <rFont val="Arial"/>
        <family val="2"/>
      </rPr>
      <t>. Carpintería de aluminio prepintado formada por un paño fijo, marco de aluminio línea Módena o similar equivalente, y cristal laminado de seguridad Blisan 3+3.</t>
    </r>
  </si>
  <si>
    <r>
      <rPr>
        <b/>
        <sz val="9"/>
        <rFont val="Arial"/>
        <family val="2"/>
      </rPr>
      <t>A18v - 3,30 x 0,60 m</t>
    </r>
    <r>
      <rPr>
        <sz val="9"/>
        <rFont val="Arial"/>
        <family val="2"/>
      </rPr>
      <t>. Carpintería de aluminio prepintado formada por dos hojas proyectantes y un paño fijo, marco de aluminio línea Módena o similar equivalente, y cristal laminado de seguridad Blisan 3+3. Incluso herrajes Standard tipo Módena o similar equivalente.</t>
    </r>
  </si>
  <si>
    <r>
      <rPr>
        <b/>
        <sz val="9"/>
        <rFont val="Arial"/>
        <family val="2"/>
      </rPr>
      <t>A18' - 3,30 x 0,60 m</t>
    </r>
    <r>
      <rPr>
        <sz val="9"/>
        <rFont val="Arial"/>
        <family val="2"/>
      </rPr>
      <t>. Carpintería de aluminio prepintado formada por dos paños fijos, marco de aluminio línea Módena o similar equivalente, y cristal laminado de seguridad Blisan 3+3.</t>
    </r>
  </si>
  <si>
    <r>
      <rPr>
        <b/>
        <sz val="9"/>
        <rFont val="Arial"/>
        <family val="2"/>
      </rPr>
      <t>A19 - 2,00 x 0,60 m</t>
    </r>
    <r>
      <rPr>
        <sz val="9"/>
        <rFont val="Arial"/>
        <family val="2"/>
      </rPr>
      <t>. Carpintería de aluminio prepintado formada por una hoja proyectante y un paño fijo, marco de aluminio línea Módena o similar equivalente, y cristal laminado de seguridad Blisan 3+3. Incluso herrajes, Standard tipo Módena o silmilar equivalente.</t>
    </r>
  </si>
  <si>
    <r>
      <rPr>
        <b/>
        <sz val="9"/>
        <rFont val="Arial"/>
        <family val="2"/>
      </rPr>
      <t>A20 - 3,55 x 2,85 m</t>
    </r>
    <r>
      <rPr>
        <sz val="9"/>
        <rFont val="Arial"/>
        <family val="2"/>
      </rPr>
      <t>. Carpintería de aluminio prepintado formada por un paño fijo, marco de aluminio línea Módena o similar equivalente, y cristal de policarbonato compacto 4mm con UV Transparente.</t>
    </r>
  </si>
  <si>
    <r>
      <t>PO 02  - 55,90 x 2,48 m.</t>
    </r>
    <r>
      <rPr>
        <sz val="9"/>
        <rFont val="Arial"/>
        <family val="2"/>
      </rPr>
      <t xml:space="preserve"> Portón corredizo de hierro sobre riel inferior y rodamiento según memoria y plano de detalle, inlcuso esmalte sintético.</t>
    </r>
  </si>
  <si>
    <r>
      <rPr>
        <b/>
        <sz val="9"/>
        <rFont val="Arial"/>
        <family val="2"/>
      </rPr>
      <t>R01 - 2,57 x 0,94 m</t>
    </r>
    <r>
      <rPr>
        <sz val="9"/>
        <rFont val="Arial"/>
        <family val="2"/>
      </rPr>
      <t>. Reja de tubos de hierro horizontales de 1x4cm soldados a tubos ídem en los extremos y a planchuelas de 3/4" x 3/16" como refuerzos intermedios. Las planchuelas verticales que se amuren serán a dintel y antepecho, y los tubos de borde a laterales de muros.</t>
    </r>
  </si>
  <si>
    <r>
      <rPr>
        <b/>
        <sz val="9"/>
        <rFont val="Arial"/>
        <family val="2"/>
      </rPr>
      <t>R02 - 3,30 x 0,94 m</t>
    </r>
    <r>
      <rPr>
        <sz val="9"/>
        <rFont val="Arial"/>
        <family val="2"/>
      </rPr>
      <t>. Reja de tubos de hierro horizontales de 1x4cm soldados a tubos ídem en los extremos y a planchuelas de 3/4" x 3/16" como refuerzos intermedios. Las planchuelas verticales que se amuren serán a dintel y antepecho, y los tubos de borde a laterales de muros.</t>
    </r>
  </si>
  <si>
    <r>
      <rPr>
        <b/>
        <sz val="9"/>
        <rFont val="Arial"/>
        <family val="2"/>
      </rPr>
      <t>R03 - 1,60 x 0,94 m</t>
    </r>
    <r>
      <rPr>
        <sz val="9"/>
        <rFont val="Arial"/>
        <family val="2"/>
      </rPr>
      <t>. Reja de tubos de hierro horizontales de 1x4cm soldados a tubos ídem en los extremos y a planchuelas de 3/4" x 3/16" como refuerzos intermedios. Los tubos de borde verticales de amurarán a laterales de muros.</t>
    </r>
  </si>
  <si>
    <r>
      <rPr>
        <b/>
        <sz val="9"/>
        <rFont val="Arial"/>
        <family val="2"/>
      </rPr>
      <t>R04 - 3,30 x 0,40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</si>
  <si>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R04' - 1,50 x 0,40 m</t>
    </r>
    <r>
      <rPr>
        <sz val="9"/>
        <rFont val="Arial"/>
        <family val="2"/>
      </rPr>
      <t>. Reja de tubos de hierro horizontales de 1x4cm soldados a tubos ídem en los extremos. Los tubos de borde se amurarán a laterales de muros.</t>
    </r>
  </si>
  <si>
    <r>
      <rPr>
        <b/>
        <sz val="9"/>
        <rFont val="Arial"/>
        <family val="2"/>
      </rPr>
      <t>R05 - 1,57 x 0,55 m</t>
    </r>
    <r>
      <rPr>
        <sz val="9"/>
        <rFont val="Arial"/>
        <family val="2"/>
      </rPr>
      <t>. Reja de tubos de hierro horizontales de 1x4cm soldados a tubos ídem en los extremos. Los tubos de borde se amurarán a laterales de muros.</t>
    </r>
  </si>
  <si>
    <r>
      <rPr>
        <b/>
        <sz val="9"/>
        <rFont val="Arial"/>
        <family val="2"/>
      </rPr>
      <t>R06 - 2,50 x 0,55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</si>
  <si>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R07 - 2,45 x 1,10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</si>
  <si>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R08 - 3,30 x 1,10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</si>
  <si>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R09 - 3,30 x 0,60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</si>
  <si>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CE01 - 3,30 x 2,90 m</t>
    </r>
    <r>
      <rPr>
        <sz val="9"/>
        <rFont val="Arial"/>
        <family val="2"/>
      </rPr>
      <t>. Cortina de enrollar de chapa galvanizada, formada por tablillas microperforadas de 85mm e:0,75mm. Zócalo de terminación. Guía vertical. Incluso cerradura lateral para candados en zócalo, tope para límite de altura.</t>
    </r>
  </si>
  <si>
    <r>
      <rPr>
        <b/>
        <sz val="9"/>
        <rFont val="Arial"/>
        <family val="2"/>
      </rPr>
      <t>CE02 - 2,70 x 1,10 m</t>
    </r>
    <r>
      <rPr>
        <sz val="9"/>
        <rFont val="Arial"/>
        <family val="2"/>
      </rPr>
      <t>. Cortina de enrollar de chapa galvanizada, formada por tablillas microperforadas de 85mm e:0,75mm. Zócalo de terminación. Guía vertical. Incluso cerradura lateral para candados en zócalo, tope para límite de altura.</t>
    </r>
  </si>
  <si>
    <r>
      <rPr>
        <b/>
        <sz val="9"/>
        <rFont val="Arial"/>
        <family val="2"/>
      </rPr>
      <t>CC01 - 1,80 x 2,10 m. -</t>
    </r>
    <r>
      <rPr>
        <sz val="9"/>
        <rFont val="Arial"/>
        <family val="2"/>
      </rPr>
      <t xml:space="preserve"> Carpintería combinada formada por dos hojas de abrir, bastidor de cedro 2"x2", estructura tipo nido de abeja doble terciado, terminación madera para pintar. Dos paños fijos. Marco de chapa plegada DDNº 18. Cristal laminado de seguridad Blisan 3+3. Incluso herrajes, bisagras - pomelas - bronce platil, cerradura de seguridad accionada doble paleta.</t>
    </r>
  </si>
  <si>
    <r>
      <rPr>
        <b/>
        <sz val="9"/>
        <rFont val="Arial"/>
        <family val="2"/>
      </rPr>
      <t>CC01' - 1,60 x 2,10 m. -</t>
    </r>
    <r>
      <rPr>
        <sz val="9"/>
        <rFont val="Arial"/>
        <family val="2"/>
      </rPr>
      <t xml:space="preserve"> Carpintería combinada formada por dos hojas de abrir, bastidor de cedro 2"x2", estructura tipo nido de abeja doble terciado, terminación madera para pintar. Dos paños fijos. Marco de chapa plegada DDNº 18. Cristal laminado de seguridad Blisan 3+3. Incluso herrajes, bisagras - pomelas - bronce platil, cerradura de seguridad accionada doble paleta.</t>
    </r>
  </si>
  <si>
    <r>
      <rPr>
        <b/>
        <sz val="9"/>
        <rFont val="Arial"/>
        <family val="2"/>
      </rPr>
      <t>CC02 - 0,90 x 2,85 m. -</t>
    </r>
    <r>
      <rPr>
        <sz val="9"/>
        <rFont val="Arial"/>
        <family val="2"/>
      </rPr>
      <t xml:space="preserve"> Carpintería combinada formada por una hoja de abrir, bastidor de cedro 2"x2", estructura tipo nido de abeja doble terciado, terminación enchapado en cedro 1 ½". Un paño fijo. Marco de chapa plegada DDNº 18. Cristal laminado de seguridad Blisan 3+3. Incluso herrajes, bisagras - pomelas - bronce platil, cerradura de seguridad accionada doble paleta.</t>
    </r>
  </si>
  <si>
    <r>
      <rPr>
        <b/>
        <sz val="9"/>
        <rFont val="Arial"/>
        <family val="2"/>
      </rPr>
      <t>CC03 - 0,70 x 2,10 m. -</t>
    </r>
    <r>
      <rPr>
        <sz val="9"/>
        <rFont val="Arial"/>
        <family val="2"/>
      </rPr>
      <t xml:space="preserve"> Carpintería combinada formada por una hoja de abrir, bastidor de cedro 2"x2", estructura tipo nido de abeja doble terciado, terminación enchapado en cedro 1 ½". Marco de chapa plegada DDNº 18. Incluso herrajes, bisagras - pomelas - bronce platil, cerradura de seguridad accionada doble paleta.</t>
    </r>
  </si>
  <si>
    <r>
      <rPr>
        <b/>
        <sz val="9"/>
        <rFont val="Arial"/>
        <family val="2"/>
      </rPr>
      <t>CC04 - 0,90 x 2,10 m. -</t>
    </r>
    <r>
      <rPr>
        <sz val="9"/>
        <rFont val="Arial"/>
        <family val="2"/>
      </rPr>
      <t xml:space="preserve"> Carpintería combinada formada por una hoja corrediza, bastidor de cedro 2"x2", estructura tipo nido de abeja doble terciado, terminación enchapado en cedro 1 ½". Marco de embutir para pared de Durlock, de chapa plegada DDNº 18. Incluso herrajes, cerradura de seguridad.</t>
    </r>
  </si>
  <si>
    <r>
      <rPr>
        <b/>
        <sz val="9"/>
        <rFont val="Arial"/>
        <family val="2"/>
      </rPr>
      <t>CC05 - 1,00 x 2,10 m. -</t>
    </r>
    <r>
      <rPr>
        <sz val="9"/>
        <rFont val="Arial"/>
        <family val="2"/>
      </rPr>
      <t xml:space="preserve"> Carpintería combinada formada por una hoja de abrir, bastidor de cedro 2"x2", estructura tipo nido de abeja doble terciado, terminación enchapado en cedro, chapa inferior (ambos lados) en acero inoxidable. Marco de chapa plegada DDNº 18. Incluso herrajes, bisagras - pomelas - bronce platil, cerradura de seguridad accionada doble paleta.</t>
    </r>
  </si>
  <si>
    <r>
      <rPr>
        <b/>
        <sz val="9"/>
        <rFont val="Arial"/>
        <family val="2"/>
      </rPr>
      <t>CC06 - 0,93 x 1,70 m. -</t>
    </r>
    <r>
      <rPr>
        <sz val="9"/>
        <rFont val="Arial"/>
        <family val="2"/>
      </rPr>
      <t xml:space="preserve"> Tabique sanitario compuesto por estructura de aluminio apoyada en patas regulables, una hoja de abrir, placas de MDF de 25mm revestidos en melamina, cantos de ABS y/o aluminio. Incluso herrajes, cerradura libre - ocupado.</t>
    </r>
  </si>
  <si>
    <r>
      <rPr>
        <b/>
        <sz val="9"/>
        <rFont val="Arial"/>
        <family val="2"/>
      </rPr>
      <t>CC07 - 2,78 x 1,70 m. -</t>
    </r>
    <r>
      <rPr>
        <sz val="9"/>
        <rFont val="Arial"/>
        <family val="2"/>
      </rPr>
      <t xml:space="preserve"> Tabique sanitario compuesto por estructura de aluminio apoyada en patas regulables, una hoja de abrir, placas de MDF de 25mm revestidos en melamina, cantos de ABS y/o aluminio, chapa inferior en acero inoxidable (ambos lados). Incluso herrajes, cerradura libre - ocupado.</t>
    </r>
  </si>
  <si>
    <r>
      <rPr>
        <b/>
        <sz val="9"/>
        <rFont val="Arial"/>
        <family val="2"/>
      </rPr>
      <t>CC08 - 0,80 x 2,10 m. -</t>
    </r>
    <r>
      <rPr>
        <sz val="9"/>
        <rFont val="Arial"/>
        <family val="2"/>
      </rPr>
      <t xml:space="preserve"> Carpintería combinada formada por una hoja de abrir, bastidor de cedro 2"x2", estructura tipo nido de abeja doble terciado, terminación enchapado en cedro 1½". Marco de chapa plegada DDNº 18. Incluso herrajes, bisagras - pomelas - bronce platil, cerradura de seguridad accionada doble paleta.</t>
    </r>
  </si>
  <si>
    <r>
      <rPr>
        <b/>
        <sz val="9"/>
        <rFont val="Arial"/>
        <family val="2"/>
      </rPr>
      <t>CC09 - 0,80 x 2,10 m. -</t>
    </r>
    <r>
      <rPr>
        <sz val="9"/>
        <rFont val="Arial"/>
        <family val="2"/>
      </rPr>
      <t xml:space="preserve"> Carpintería combinada formada por una hoja de abrir, bastidor de cedro 2"x2", estructura tipo nido de abeja doble terciado, terminación madera para pintar. Un paño fijo. Marco de chapa plegada DDNº 18. Cristal laminado de seguridad Blisan 3+3. Incluso herrajes, bisagras - pomelas - bronce platil.</t>
    </r>
  </si>
  <si>
    <r>
      <rPr>
        <b/>
        <sz val="9"/>
        <rFont val="Arial"/>
        <family val="2"/>
      </rPr>
      <t>CC10 - 0,80 x 2,10 m. -</t>
    </r>
    <r>
      <rPr>
        <sz val="9"/>
        <rFont val="Arial"/>
        <family val="2"/>
      </rPr>
      <t xml:space="preserve"> Carpintería combinada formada por una hoja corrediza, bastidor de cedro 2"x2", estructura tipo nido de abeja doble terciado, terminación madera para pintar. Marco de embutir, de chapa plegada DDNº 18. Incluso herrajes, cerradura de seguridad.</t>
    </r>
  </si>
  <si>
    <r>
      <rPr>
        <b/>
        <sz val="9"/>
        <rFont val="Arial"/>
        <family val="2"/>
      </rPr>
      <t>CC11 - 1,42 x 2,10 m. -</t>
    </r>
    <r>
      <rPr>
        <sz val="9"/>
        <rFont val="Arial"/>
        <family val="2"/>
      </rPr>
      <t xml:space="preserve"> Carpintería combinada formada por dos hojas corredizas, aglomerado de e:18mm enchapado madera para pintar. Marco de aluminio, sobre banquina de Hº de h:10cm. Incluso herrajes, tiradores, cerradura de seguridad para puertas corredizas.</t>
    </r>
  </si>
  <si>
    <r>
      <rPr>
        <b/>
        <sz val="9"/>
        <rFont val="Arial"/>
        <family val="2"/>
      </rPr>
      <t>CC12 - 0,90 x 2,10 m. -</t>
    </r>
    <r>
      <rPr>
        <sz val="9"/>
        <rFont val="Arial"/>
        <family val="2"/>
      </rPr>
      <t xml:space="preserve"> Carpintería combinada formada por una hoja de abrir, bastidor de cedro 2"x2", estructura tipo nido de abeja doble terciado, terminación enchapado en cedro 1½". Marco de chapa plegada DDNº 18. Incluso herrajes, bisagras - pomelas - bronce platil, cerradura de seguridad accionada doble paleta.</t>
    </r>
  </si>
  <si>
    <r>
      <rPr>
        <b/>
        <sz val="9"/>
        <rFont val="Arial"/>
        <family val="2"/>
      </rPr>
      <t>CC13 - 2,30 x 2,25 m. -</t>
    </r>
    <r>
      <rPr>
        <sz val="9"/>
        <rFont val="Arial"/>
        <family val="2"/>
      </rPr>
      <t xml:space="preserve"> Carpintería formada por perfiles de WPC tipo UH25, color Oak, unidos por tubo de aluminio y sujetos a estructura metálica y/o muro.</t>
    </r>
  </si>
  <si>
    <r>
      <rPr>
        <b/>
        <sz val="9"/>
        <rFont val="Arial"/>
        <family val="2"/>
      </rPr>
      <t>CC14 - 3,45 x 2,40 m. -</t>
    </r>
    <r>
      <rPr>
        <sz val="9"/>
        <rFont val="Arial"/>
        <family val="2"/>
      </rPr>
      <t xml:space="preserve"> Carpintería formada por perfiles de WPC tipo UH25, color Oak, unidos por tubo de aluminio y sujetos a estructura metálica y/o muro.</t>
    </r>
  </si>
  <si>
    <r>
      <rPr>
        <b/>
        <sz val="9"/>
        <rFont val="Arial"/>
        <family val="2"/>
      </rPr>
      <t>CC15 - 6,00 x 1,85 m. -</t>
    </r>
    <r>
      <rPr>
        <sz val="9"/>
        <rFont val="Arial"/>
        <family val="2"/>
      </rPr>
      <t xml:space="preserve"> Carpintería formada por perfiles de WPC tipo UH25, color Oak, unidos por tubo de aluminio y sujetos a estructura HºAº. Sistema de estructura oculto caño 30x20mm.</t>
    </r>
  </si>
  <si>
    <r>
      <rPr>
        <b/>
        <sz val="9"/>
        <rFont val="Arial"/>
        <family val="2"/>
      </rPr>
      <t xml:space="preserve">Mu01 - 3,75 x 0,80 m - </t>
    </r>
    <r>
      <rPr>
        <sz val="9"/>
        <rFont val="Arial"/>
        <family val="2"/>
      </rPr>
      <t>Mesada de granito gris mara 2 cm con traforo, estructuras de tubo cuadrado de hierro 40x40 y regatón plastico.</t>
    </r>
  </si>
  <si>
    <r>
      <rPr>
        <b/>
        <sz val="9"/>
        <rFont val="Arial"/>
        <family val="2"/>
      </rPr>
      <t xml:space="preserve">Me01 - 5,30 x 0,58 m - </t>
    </r>
    <r>
      <rPr>
        <sz val="9"/>
        <rFont val="Arial"/>
        <family val="2"/>
      </rPr>
      <t>Mesada de granito gris mara 2 cm empotrada, con traforo y frentín de 10cm, sobre ménsulas de hierro</t>
    </r>
  </si>
  <si>
    <r>
      <rPr>
        <b/>
        <sz val="9"/>
        <rFont val="Arial"/>
        <family val="2"/>
      </rPr>
      <t xml:space="preserve">Me02 - 1,50 x 0,58 m - </t>
    </r>
    <r>
      <rPr>
        <sz val="9"/>
        <rFont val="Arial"/>
        <family val="2"/>
      </rPr>
      <t>Mesada de granito gris mara 2 cm empotrada, con traforo y frentín de 10cm, sobre ménsulas de hierro</t>
    </r>
  </si>
  <si>
    <r>
      <rPr>
        <b/>
        <sz val="9"/>
        <rFont val="Arial"/>
        <family val="2"/>
      </rPr>
      <t xml:space="preserve">Me03 - 2,05 x 0,43 m - </t>
    </r>
    <r>
      <rPr>
        <sz val="9"/>
        <rFont val="Arial"/>
        <family val="2"/>
      </rPr>
      <t>Mesada de granito gris mara 2 cm empotrada, con traforo y frentín de 10cm, sobre ménsulas de hierro</t>
    </r>
  </si>
  <si>
    <r>
      <rPr>
        <b/>
        <sz val="9"/>
        <rFont val="Arial"/>
        <family val="2"/>
      </rPr>
      <t xml:space="preserve">Me04 - 2,05 x 0,53 m - </t>
    </r>
    <r>
      <rPr>
        <sz val="9"/>
        <rFont val="Arial"/>
        <family val="2"/>
      </rPr>
      <t>Mesada de granito gris mara 2 cm empotrada, con traforo y frentín de 10cm, sobre ménsulas de hierro</t>
    </r>
  </si>
  <si>
    <r>
      <rPr>
        <b/>
        <sz val="9"/>
        <rFont val="Arial"/>
        <family val="2"/>
      </rPr>
      <t xml:space="preserve">Me05 - 6,85 x 0,63 m - </t>
    </r>
    <r>
      <rPr>
        <sz val="9"/>
        <rFont val="Arial"/>
        <family val="2"/>
      </rPr>
      <t>Mesada de granito gris mara 2 cm empotrada, con traforo y frentín de 10cm, sobre ménsulas de hierro</t>
    </r>
  </si>
  <si>
    <r>
      <rPr>
        <b/>
        <sz val="9"/>
        <rFont val="Arial"/>
        <family val="2"/>
      </rPr>
      <t xml:space="preserve">Me06 - 8,57 x 0,60 m - </t>
    </r>
    <r>
      <rPr>
        <sz val="9"/>
        <rFont val="Arial"/>
        <family val="2"/>
      </rPr>
      <t>Mesada de granito gris mara 2 cm empotrada, con traforo y frentín de 10cm, sobre ménsulas de hierro</t>
    </r>
  </si>
  <si>
    <r>
      <rPr>
        <b/>
        <sz val="9"/>
        <rFont val="Arial"/>
        <family val="2"/>
      </rPr>
      <t xml:space="preserve">Me07 - 3,75 x 0,80 m - </t>
    </r>
    <r>
      <rPr>
        <sz val="9"/>
        <rFont val="Arial"/>
        <family val="2"/>
      </rPr>
      <t>Mesada de granito gris mara 2 cm en isla, con traforo, sobre muebles con estructura de hierro</t>
    </r>
  </si>
  <si>
    <r>
      <rPr>
        <b/>
        <sz val="9"/>
        <rFont val="Arial"/>
        <family val="2"/>
      </rPr>
      <t xml:space="preserve">Me08 - 3,00 x 0,80 m - </t>
    </r>
    <r>
      <rPr>
        <sz val="9"/>
        <rFont val="Arial"/>
        <family val="2"/>
      </rPr>
      <t>Mesada de granito gris mara 2 cm en isla, con traforo, sobre muebles con estructura de hierro</t>
    </r>
  </si>
  <si>
    <r>
      <rPr>
        <b/>
        <sz val="9"/>
        <rFont val="Arial"/>
        <family val="2"/>
      </rPr>
      <t xml:space="preserve">Me09 - 1,10 x 0,53 m - </t>
    </r>
    <r>
      <rPr>
        <sz val="9"/>
        <rFont val="Arial"/>
        <family val="2"/>
      </rPr>
      <t>Mesada de granito gris mara 2 cm empotrada, con traforo y frentín de 10cm, sobre ménsulas de hierro</t>
    </r>
  </si>
  <si>
    <r>
      <rPr>
        <b/>
        <sz val="9"/>
        <rFont val="Arial"/>
        <family val="2"/>
      </rPr>
      <t xml:space="preserve">Me10 - 2,37 x 1,34 m - </t>
    </r>
    <r>
      <rPr>
        <sz val="9"/>
        <rFont val="Arial"/>
        <family val="2"/>
      </rPr>
      <t>Mesada de granito gris mara 2 cm empotrada, con traforo y frentín de 10cm, sobre ménsulas de hierro</t>
    </r>
  </si>
  <si>
    <r>
      <rPr>
        <b/>
        <sz val="9"/>
        <rFont val="Arial"/>
        <family val="2"/>
      </rPr>
      <t xml:space="preserve">Me11 - 1,81 x 1,12 m - </t>
    </r>
    <r>
      <rPr>
        <sz val="9"/>
        <rFont val="Arial"/>
        <family val="2"/>
      </rPr>
      <t>Mesada de granito gris mara 2 cm empotrada, con traforo y frentín de 10cm, sobre ménsulas de hierro</t>
    </r>
  </si>
  <si>
    <r>
      <rPr>
        <b/>
        <sz val="9"/>
        <rFont val="Arial"/>
        <family val="2"/>
      </rPr>
      <t xml:space="preserve">Me12 - 2,45 x 0,40 m - </t>
    </r>
    <r>
      <rPr>
        <sz val="9"/>
        <rFont val="Arial"/>
        <family val="2"/>
      </rPr>
      <t>Mesada de granito gris mara 2 cm empotrada, con traforo y frentín de 10cm, sobre ménsulas de hierro</t>
    </r>
  </si>
  <si>
    <r>
      <rPr>
        <b/>
        <sz val="9"/>
        <rFont val="Arial"/>
        <family val="2"/>
      </rPr>
      <t xml:space="preserve">Me13 - 3,38 x 0,38 m - </t>
    </r>
    <r>
      <rPr>
        <sz val="9"/>
        <rFont val="Arial"/>
        <family val="2"/>
      </rPr>
      <t>Mesada de granito gris mara 2 cm empotrada, con traforo, sobre ménsulas de hierro</t>
    </r>
  </si>
  <si>
    <r>
      <rPr>
        <b/>
        <sz val="9"/>
        <rFont val="Arial"/>
        <family val="2"/>
      </rPr>
      <t xml:space="preserve">Me14 - 2,90 x 0,60 m - </t>
    </r>
    <r>
      <rPr>
        <sz val="9"/>
        <rFont val="Arial"/>
        <family val="2"/>
      </rPr>
      <t>Mesada de madera dura laminada esp. 60mm, sobre ménsulas de hierro</t>
    </r>
  </si>
  <si>
    <t xml:space="preserve">Obra: Puesta en valor Cornisas y trabajos varios </t>
  </si>
  <si>
    <t>GUC - Liceo Victor Mercante</t>
  </si>
  <si>
    <t>30.06.13</t>
  </si>
  <si>
    <t>Pintura "SikaTop Armatec 110 Epocem" sobre esructuras metálicas. Incluso limpieza mecánica de perfilería con cepillo metálico</t>
  </si>
  <si>
    <t>Apertura de vanos en mampostería de ladrillos comunes, espesor 0,15 m. Incluso retiro de material de demolición y limpieza</t>
  </si>
  <si>
    <t>Apertura de vanos en mampostería de ladrillos cerámicos huecos, espesor 0,15 m. Incluso retiro de material de demolición y limpieza</t>
  </si>
  <si>
    <t>Demolición de lucarna de ladrillo de vidrio existente. Incluso retiro de material de demolición y limpieza</t>
  </si>
  <si>
    <t>Picado de partes flojas en revoques grueso y fino en cornisas. Incluso retiro de material de demolición y limpieza</t>
  </si>
  <si>
    <t>08.03.02</t>
  </si>
  <si>
    <t>Revoque sobre cornisa "Sika Monotop 615" o similar equivalente</t>
  </si>
  <si>
    <t>19.05.08</t>
  </si>
  <si>
    <t>Topetina de goma antigolpe colocada a 40cm de alfeizar.</t>
  </si>
  <si>
    <t>Tomacorrientes dobles para usos generales completa, con caja estanca fijada a bandejas. Incluso cableado y accesorios de hierro negro semipesado ø ¾"</t>
  </si>
  <si>
    <t>31.03</t>
  </si>
  <si>
    <t>31.03.01</t>
  </si>
  <si>
    <t>31.03.02</t>
  </si>
  <si>
    <t>31.03.03</t>
  </si>
  <si>
    <t>31.03.04</t>
  </si>
  <si>
    <t>31.03.05</t>
  </si>
  <si>
    <t>31.03.06</t>
  </si>
  <si>
    <t>31.03.07</t>
  </si>
  <si>
    <t>31.03.08</t>
  </si>
  <si>
    <t>31.03.09</t>
  </si>
  <si>
    <t>31.03.10</t>
  </si>
  <si>
    <t>Lucarna 1,29 x 0,75 mts. a proveer y colocar compuesta por ladrillo de vidrio 19x19x8, perfil L y perfil T de acero 2".</t>
  </si>
  <si>
    <r>
      <t xml:space="preserve">Importa el presente presupuesto la suma de: </t>
    </r>
    <r>
      <rPr>
        <b/>
        <sz val="9"/>
        <rFont val="Arial"/>
        <family val="2"/>
      </rPr>
      <t>CATORCE MILLONES QUINIENTOS SIETE MIL SEISCIENTOS CUARENTA Y CINCO CON 00/100.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</si>
</sst>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 #,##0.00_-;\-&quot;$&quot;\ * #,##0.00_-;_-&quot;$&quot;\ * &quot;-&quot;??_-;_-@_-"/>
    <numFmt numFmtId="164" formatCode="_ &quot;$&quot;\ * #,##0.00_ ;_ &quot;$&quot;\ * \-#,##0.00_ ;_ &quot;$&quot;\ * &quot;-&quot;??_ ;_ @_ "/>
    <numFmt numFmtId="168" formatCode="0.000"/>
    <numFmt numFmtId="170" formatCode="#,##0.00_ ;\-#,##0.00\ "/>
  </numFmts>
  <fonts count="11" x14ac:knownFonts="1">
    <font>
      <sz val="10"/>
      <name val="Arial"/>
    </font>
    <font>
      <sz val="10"/>
      <name val="Arial"/>
      <family val="2"/>
    </font>
    <font>
      <sz val="9"/>
      <name val="Arial"/>
      <family val="2"/>
    </font>
    <font>
      <b/>
      <sz val="8"/>
      <name val="Arial"/>
      <family val="2"/>
    </font>
    <font>
      <b/>
      <sz val="9"/>
      <name val="Arial"/>
      <family val="2"/>
    </font>
    <font>
      <sz val="9"/>
      <name val="Arial Narrow"/>
      <family val="2"/>
    </font>
    <font>
      <sz val="16"/>
      <name val="Marlett"/>
      <charset val="2"/>
    </font>
    <font>
      <sz val="10"/>
      <name val="Arial"/>
      <family val="2"/>
    </font>
    <font>
      <sz val="10"/>
      <color indexed="8"/>
      <name val="MS Sans Serif"/>
      <family val="2"/>
    </font>
    <font>
      <sz val="9"/>
      <name val="Calibri"/>
      <family val="2"/>
    </font>
    <font>
      <sz val="10"/>
      <name val="Arial"/>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s>
  <cellStyleXfs count="6">
    <xf numFmtId="0" fontId="0" fillId="0" borderId="0"/>
    <xf numFmtId="0" fontId="1" fillId="0" borderId="0"/>
    <xf numFmtId="9" fontId="7"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10" fillId="0" borderId="0" applyFont="0" applyFill="0" applyBorder="0" applyAlignment="0" applyProtection="0"/>
  </cellStyleXfs>
  <cellXfs count="180">
    <xf numFmtId="0" fontId="0" fillId="0" borderId="0" xfId="0"/>
    <xf numFmtId="0" fontId="2" fillId="0" borderId="0" xfId="0" applyFont="1"/>
    <xf numFmtId="164" fontId="2" fillId="2" borderId="1" xfId="0" applyNumberFormat="1" applyFont="1" applyFill="1" applyBorder="1" applyAlignment="1" applyProtection="1">
      <alignment horizontal="left"/>
      <protection locked="0"/>
    </xf>
    <xf numFmtId="0" fontId="2" fillId="0" borderId="1" xfId="0" applyFont="1" applyBorder="1" applyAlignment="1"/>
    <xf numFmtId="10" fontId="2" fillId="0" borderId="2" xfId="0" applyNumberFormat="1" applyFont="1" applyFill="1" applyBorder="1" applyAlignment="1"/>
    <xf numFmtId="164" fontId="4" fillId="3" borderId="1" xfId="0" applyNumberFormat="1" applyFont="1" applyFill="1" applyBorder="1" applyAlignment="1" applyProtection="1">
      <alignment horizontal="left"/>
      <protection locked="0"/>
    </xf>
    <xf numFmtId="10" fontId="4" fillId="3" borderId="1" xfId="0" applyNumberFormat="1" applyFont="1" applyFill="1" applyBorder="1" applyAlignment="1"/>
    <xf numFmtId="0" fontId="2" fillId="0" borderId="4" xfId="0" applyFont="1" applyBorder="1" applyAlignment="1"/>
    <xf numFmtId="49" fontId="4" fillId="0" borderId="0" xfId="0" applyNumberFormat="1" applyFont="1" applyFill="1" applyBorder="1" applyAlignment="1" applyProtection="1">
      <alignment horizontal="left" vertical="top" indent="1"/>
      <protection locked="0"/>
    </xf>
    <xf numFmtId="0" fontId="2" fillId="0" borderId="0" xfId="0" applyFont="1" applyBorder="1" applyAlignment="1">
      <alignment horizontal="left" indent="1"/>
    </xf>
    <xf numFmtId="0" fontId="2" fillId="0" borderId="1" xfId="0" applyNumberFormat="1" applyFont="1" applyFill="1" applyBorder="1" applyAlignment="1" applyProtection="1">
      <alignment horizontal="left" vertical="top" wrapText="1" indent="1"/>
      <protection locked="0"/>
    </xf>
    <xf numFmtId="0" fontId="4" fillId="0" borderId="1" xfId="0" applyNumberFormat="1" applyFont="1" applyFill="1" applyBorder="1" applyAlignment="1" applyProtection="1">
      <alignment horizontal="center" shrinkToFit="1"/>
      <protection locked="0"/>
    </xf>
    <xf numFmtId="2" fontId="4" fillId="0" borderId="1" xfId="0" applyNumberFormat="1" applyFont="1" applyFill="1" applyBorder="1" applyAlignment="1" applyProtection="1">
      <alignment horizontal="center" shrinkToFit="1"/>
      <protection locked="0"/>
    </xf>
    <xf numFmtId="0" fontId="4" fillId="0" borderId="1" xfId="0" applyNumberFormat="1" applyFont="1" applyFill="1" applyBorder="1" applyAlignment="1" applyProtection="1">
      <alignment horizontal="center" wrapText="1"/>
      <protection locked="0"/>
    </xf>
    <xf numFmtId="168" fontId="4" fillId="0" borderId="1" xfId="0" applyNumberFormat="1" applyFont="1" applyFill="1" applyBorder="1" applyAlignment="1" applyProtection="1">
      <alignment horizontal="center"/>
      <protection locked="0"/>
    </xf>
    <xf numFmtId="168" fontId="4" fillId="0" borderId="1" xfId="0" applyNumberFormat="1" applyFont="1" applyFill="1" applyBorder="1" applyAlignment="1" applyProtection="1">
      <alignment horizontal="center" shrinkToFit="1"/>
      <protection locked="0"/>
    </xf>
    <xf numFmtId="0" fontId="2" fillId="0" borderId="0" xfId="0" applyFont="1" applyBorder="1" applyAlignment="1">
      <alignment horizontal="right"/>
    </xf>
    <xf numFmtId="4" fontId="2" fillId="0" borderId="0" xfId="0" applyNumberFormat="1" applyFont="1" applyBorder="1" applyAlignment="1"/>
    <xf numFmtId="0" fontId="2" fillId="0" borderId="5" xfId="0" applyFont="1" applyBorder="1" applyAlignment="1"/>
    <xf numFmtId="0" fontId="2" fillId="0" borderId="6" xfId="0" applyFont="1" applyBorder="1" applyAlignment="1"/>
    <xf numFmtId="49" fontId="2" fillId="0" borderId="7" xfId="0" applyNumberFormat="1" applyFont="1" applyFill="1" applyBorder="1" applyAlignment="1" applyProtection="1">
      <alignment horizontal="left" vertical="top" indent="1"/>
      <protection locked="0"/>
    </xf>
    <xf numFmtId="0" fontId="2" fillId="0" borderId="8" xfId="0" applyFont="1" applyBorder="1" applyAlignment="1"/>
    <xf numFmtId="49" fontId="4" fillId="0" borderId="7" xfId="0" applyNumberFormat="1" applyFont="1" applyFill="1" applyBorder="1" applyAlignment="1" applyProtection="1">
      <alignment horizontal="left" vertical="top" indent="1"/>
      <protection locked="0"/>
    </xf>
    <xf numFmtId="49" fontId="4" fillId="0" borderId="9" xfId="0" applyNumberFormat="1" applyFont="1" applyFill="1" applyBorder="1" applyAlignment="1" applyProtection="1">
      <alignment horizontal="left" vertical="top" indent="1"/>
      <protection locked="0"/>
    </xf>
    <xf numFmtId="0" fontId="2" fillId="0" borderId="10" xfId="0" applyFont="1" applyBorder="1" applyAlignment="1">
      <alignment horizontal="left" indent="1"/>
    </xf>
    <xf numFmtId="0" fontId="2" fillId="0" borderId="10" xfId="0" applyFont="1" applyBorder="1" applyAlignment="1">
      <alignment horizontal="right"/>
    </xf>
    <xf numFmtId="0" fontId="2" fillId="0" borderId="11" xfId="0" applyFont="1" applyBorder="1" applyAlignment="1"/>
    <xf numFmtId="0" fontId="4" fillId="3" borderId="3" xfId="0" applyNumberFormat="1" applyFont="1" applyFill="1" applyBorder="1" applyAlignment="1" applyProtection="1">
      <alignment vertical="top"/>
      <protection locked="0"/>
    </xf>
    <xf numFmtId="0" fontId="4" fillId="3" borderId="12" xfId="0" applyNumberFormat="1" applyFont="1" applyFill="1" applyBorder="1" applyAlignment="1" applyProtection="1">
      <alignment vertical="top"/>
      <protection locked="0"/>
    </xf>
    <xf numFmtId="0" fontId="2" fillId="3" borderId="4" xfId="0" applyFont="1" applyFill="1" applyBorder="1" applyAlignment="1">
      <alignment vertical="top"/>
    </xf>
    <xf numFmtId="0" fontId="2" fillId="3" borderId="12" xfId="0" applyFont="1" applyFill="1" applyBorder="1" applyAlignment="1">
      <alignment vertical="top"/>
    </xf>
    <xf numFmtId="4" fontId="2" fillId="0" borderId="11" xfId="0" applyNumberFormat="1" applyFont="1" applyBorder="1" applyAlignment="1">
      <alignment horizontal="right" indent="1"/>
    </xf>
    <xf numFmtId="164" fontId="2" fillId="0" borderId="1" xfId="0" applyNumberFormat="1" applyFont="1" applyFill="1" applyBorder="1" applyAlignment="1" applyProtection="1">
      <alignment horizontal="left"/>
      <protection locked="0"/>
    </xf>
    <xf numFmtId="0" fontId="2" fillId="0" borderId="0" xfId="0" applyFont="1" applyFill="1"/>
    <xf numFmtId="0" fontId="2" fillId="0" borderId="5" xfId="0" applyNumberFormat="1" applyFont="1" applyFill="1" applyBorder="1" applyAlignment="1" applyProtection="1">
      <alignment horizontal="left" vertical="top" indent="1"/>
      <protection locked="0"/>
    </xf>
    <xf numFmtId="164" fontId="2" fillId="0" borderId="1" xfId="0" applyNumberFormat="1" applyFont="1" applyFill="1" applyBorder="1" applyAlignment="1" applyProtection="1">
      <protection locked="0"/>
    </xf>
    <xf numFmtId="0" fontId="2" fillId="3" borderId="4" xfId="0" applyFont="1" applyFill="1" applyBorder="1" applyAlignment="1">
      <alignment horizontal="center" vertical="top"/>
    </xf>
    <xf numFmtId="164" fontId="4" fillId="0" borderId="1" xfId="0" applyNumberFormat="1" applyFont="1" applyFill="1" applyBorder="1" applyAlignment="1" applyProtection="1">
      <alignment horizontal="left"/>
      <protection locked="0"/>
    </xf>
    <xf numFmtId="10" fontId="2" fillId="0" borderId="1" xfId="0" applyNumberFormat="1" applyFont="1" applyFill="1" applyBorder="1" applyAlignment="1"/>
    <xf numFmtId="0" fontId="2" fillId="0" borderId="1" xfId="0" applyNumberFormat="1" applyFont="1" applyFill="1" applyBorder="1" applyAlignment="1" applyProtection="1">
      <alignment vertical="top"/>
      <protection locked="0"/>
    </xf>
    <xf numFmtId="49" fontId="2" fillId="0" borderId="1" xfId="0" applyNumberFormat="1" applyFont="1" applyFill="1" applyBorder="1" applyAlignment="1" applyProtection="1">
      <alignment horizontal="left" vertical="top" wrapText="1" indent="1"/>
      <protection locked="0"/>
    </xf>
    <xf numFmtId="17" fontId="2" fillId="0" borderId="0" xfId="0" applyNumberFormat="1" applyFont="1" applyBorder="1" applyAlignment="1">
      <alignment horizontal="center"/>
    </xf>
    <xf numFmtId="0" fontId="2" fillId="0" borderId="0" xfId="0" applyFont="1" applyFill="1" applyBorder="1"/>
    <xf numFmtId="49" fontId="4" fillId="3" borderId="1" xfId="0" quotePrefix="1" applyNumberFormat="1" applyFont="1" applyFill="1" applyBorder="1" applyAlignment="1" applyProtection="1">
      <alignment horizontal="left" vertical="top" wrapText="1" indent="1"/>
      <protection locked="0"/>
    </xf>
    <xf numFmtId="49" fontId="4" fillId="3" borderId="1" xfId="0" applyNumberFormat="1" applyFont="1" applyFill="1" applyBorder="1" applyAlignment="1" applyProtection="1">
      <alignment horizontal="left" vertical="top" wrapText="1" indent="1"/>
      <protection locked="0"/>
    </xf>
    <xf numFmtId="49" fontId="2" fillId="0" borderId="4" xfId="0" applyNumberFormat="1" applyFont="1" applyFill="1" applyBorder="1" applyAlignment="1" applyProtection="1">
      <alignment horizontal="left" vertical="top" wrapText="1" indent="1"/>
      <protection locked="0"/>
    </xf>
    <xf numFmtId="49" fontId="2" fillId="0" borderId="5" xfId="0" applyNumberFormat="1" applyFont="1" applyFill="1" applyBorder="1" applyAlignment="1" applyProtection="1">
      <alignment horizontal="left" vertical="top" wrapText="1" indent="1"/>
      <protection locked="0"/>
    </xf>
    <xf numFmtId="49" fontId="2" fillId="0" borderId="2" xfId="0" applyNumberFormat="1" applyFont="1" applyBorder="1" applyAlignment="1">
      <alignment horizontal="left" vertical="top" wrapText="1" indent="1"/>
    </xf>
    <xf numFmtId="164" fontId="2" fillId="3" borderId="4" xfId="0" applyNumberFormat="1" applyFont="1" applyFill="1" applyBorder="1" applyAlignment="1">
      <alignment vertical="top"/>
    </xf>
    <xf numFmtId="164" fontId="4" fillId="3" borderId="4" xfId="0" applyNumberFormat="1" applyFont="1" applyFill="1" applyBorder="1" applyAlignment="1" applyProtection="1">
      <alignment vertical="top"/>
      <protection locked="0"/>
    </xf>
    <xf numFmtId="164" fontId="2" fillId="0" borderId="1" xfId="0" applyNumberFormat="1" applyFont="1" applyFill="1" applyBorder="1" applyAlignment="1" applyProtection="1">
      <alignment vertical="top"/>
      <protection locked="0"/>
    </xf>
    <xf numFmtId="0" fontId="2" fillId="0" borderId="1" xfId="0" applyNumberFormat="1" applyFont="1" applyFill="1" applyBorder="1" applyAlignment="1" applyProtection="1">
      <protection locked="0"/>
    </xf>
    <xf numFmtId="164" fontId="2" fillId="0" borderId="1" xfId="0" applyNumberFormat="1" applyFont="1" applyFill="1" applyBorder="1" applyAlignment="1" applyProtection="1">
      <alignment horizontal="right"/>
      <protection locked="0"/>
    </xf>
    <xf numFmtId="0" fontId="4" fillId="0" borderId="1" xfId="0" applyNumberFormat="1" applyFont="1" applyFill="1" applyBorder="1" applyAlignment="1" applyProtection="1">
      <alignment vertical="top"/>
      <protection locked="0"/>
    </xf>
    <xf numFmtId="164" fontId="4" fillId="0" borderId="1" xfId="0" applyNumberFormat="1" applyFont="1" applyFill="1" applyBorder="1" applyAlignment="1" applyProtection="1">
      <alignment vertical="top"/>
      <protection locked="0"/>
    </xf>
    <xf numFmtId="10" fontId="4" fillId="0" borderId="1" xfId="0" applyNumberFormat="1" applyFont="1" applyFill="1" applyBorder="1" applyAlignment="1"/>
    <xf numFmtId="0" fontId="2" fillId="2" borderId="1" xfId="0" applyNumberFormat="1" applyFont="1" applyFill="1" applyBorder="1" applyAlignment="1" applyProtection="1">
      <alignment horizontal="left" vertical="top" wrapText="1" indent="1"/>
      <protection locked="0"/>
    </xf>
    <xf numFmtId="0" fontId="2" fillId="2" borderId="1" xfId="0" applyNumberFormat="1" applyFont="1" applyFill="1" applyBorder="1" applyAlignment="1" applyProtection="1">
      <alignment horizontal="center" wrapText="1"/>
      <protection locked="0"/>
    </xf>
    <xf numFmtId="164" fontId="2" fillId="0" borderId="1" xfId="0" applyNumberFormat="1" applyFont="1" applyFill="1" applyBorder="1" applyAlignment="1">
      <alignment horizontal="left"/>
    </xf>
    <xf numFmtId="49" fontId="2" fillId="0" borderId="1" xfId="0" applyNumberFormat="1" applyFont="1" applyBorder="1" applyAlignment="1">
      <alignment horizontal="left" vertical="top" wrapText="1" indent="1"/>
    </xf>
    <xf numFmtId="0" fontId="2" fillId="0" borderId="1" xfId="0" applyFont="1" applyBorder="1" applyAlignment="1">
      <alignment horizontal="left" vertical="top" wrapText="1" indent="1"/>
    </xf>
    <xf numFmtId="164" fontId="2" fillId="0" borderId="1"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vertical="top"/>
      <protection locked="0"/>
    </xf>
    <xf numFmtId="164" fontId="2" fillId="0" borderId="5" xfId="0" applyNumberFormat="1" applyFont="1" applyFill="1" applyBorder="1" applyAlignment="1" applyProtection="1">
      <alignment vertical="top"/>
      <protection locked="0"/>
    </xf>
    <xf numFmtId="0" fontId="2" fillId="0" borderId="0" xfId="0" applyFont="1" applyBorder="1"/>
    <xf numFmtId="0" fontId="2" fillId="2" borderId="5" xfId="0" applyNumberFormat="1" applyFont="1" applyFill="1" applyBorder="1" applyAlignment="1" applyProtection="1">
      <alignment horizontal="center" wrapText="1"/>
      <protection locked="0"/>
    </xf>
    <xf numFmtId="4" fontId="2" fillId="2" borderId="5" xfId="0" applyNumberFormat="1" applyFont="1" applyFill="1" applyBorder="1" applyAlignment="1" applyProtection="1">
      <alignment horizontal="right" indent="1"/>
      <protection locked="0"/>
    </xf>
    <xf numFmtId="170" fontId="2" fillId="0" borderId="5" xfId="0" applyNumberFormat="1" applyFont="1" applyFill="1" applyBorder="1" applyAlignment="1" applyProtection="1">
      <alignment horizontal="right" vertical="top"/>
      <protection locked="0"/>
    </xf>
    <xf numFmtId="0" fontId="4" fillId="3" borderId="4" xfId="0" applyNumberFormat="1" applyFont="1" applyFill="1" applyBorder="1" applyAlignment="1" applyProtection="1">
      <alignment horizontal="center" vertical="top"/>
      <protection locked="0"/>
    </xf>
    <xf numFmtId="0" fontId="4" fillId="3" borderId="4" xfId="0" applyNumberFormat="1" applyFont="1" applyFill="1" applyBorder="1" applyAlignment="1" applyProtection="1">
      <alignment horizontal="right" indent="1"/>
      <protection locked="0"/>
    </xf>
    <xf numFmtId="0" fontId="3" fillId="0" borderId="0" xfId="0" applyFont="1" applyBorder="1" applyAlignment="1">
      <alignment horizontal="right" vertical="top" wrapText="1" indent="1"/>
    </xf>
    <xf numFmtId="0" fontId="4" fillId="0" borderId="13" xfId="0" applyFont="1" applyBorder="1" applyAlignment="1">
      <alignment horizontal="left" indent="1"/>
    </xf>
    <xf numFmtId="0" fontId="2" fillId="0" borderId="5" xfId="0" applyFont="1" applyBorder="1" applyAlignment="1">
      <alignment horizontal="left" indent="1"/>
    </xf>
    <xf numFmtId="49" fontId="2" fillId="0" borderId="0" xfId="0" applyNumberFormat="1" applyFont="1" applyBorder="1" applyAlignment="1">
      <alignment horizontal="left" vertical="top" indent="1"/>
    </xf>
    <xf numFmtId="49" fontId="2" fillId="0" borderId="0" xfId="0" applyNumberFormat="1" applyFont="1" applyAlignment="1">
      <alignment horizontal="left" vertical="top" indent="1"/>
    </xf>
    <xf numFmtId="0" fontId="2" fillId="0" borderId="0" xfId="0" applyFont="1" applyAlignment="1">
      <alignment horizontal="left" indent="1"/>
    </xf>
    <xf numFmtId="164" fontId="5" fillId="0" borderId="5" xfId="0" applyNumberFormat="1" applyFont="1" applyFill="1" applyBorder="1" applyAlignment="1" applyProtection="1">
      <protection locked="0"/>
    </xf>
    <xf numFmtId="164" fontId="2" fillId="2" borderId="5" xfId="0" applyNumberFormat="1" applyFont="1" applyFill="1" applyBorder="1" applyAlignment="1" applyProtection="1">
      <alignment horizontal="left"/>
      <protection locked="0"/>
    </xf>
    <xf numFmtId="10" fontId="2" fillId="0" borderId="5" xfId="0" applyNumberFormat="1" applyFont="1" applyFill="1" applyBorder="1" applyAlignment="1"/>
    <xf numFmtId="49" fontId="2" fillId="0" borderId="14" xfId="0" applyNumberFormat="1" applyFont="1" applyFill="1" applyBorder="1" applyAlignment="1" applyProtection="1">
      <alignment horizontal="left" vertical="top" wrapText="1" indent="1"/>
      <protection locked="0"/>
    </xf>
    <xf numFmtId="0" fontId="2" fillId="0" borderId="14" xfId="0" applyFont="1" applyBorder="1" applyAlignment="1"/>
    <xf numFmtId="0" fontId="2" fillId="0" borderId="14" xfId="0" applyFont="1" applyBorder="1" applyAlignment="1">
      <alignment horizontal="center"/>
    </xf>
    <xf numFmtId="164" fontId="2" fillId="0" borderId="14" xfId="0" applyNumberFormat="1" applyFont="1" applyBorder="1" applyAlignment="1"/>
    <xf numFmtId="0" fontId="2" fillId="0" borderId="5" xfId="0" applyNumberFormat="1" applyFont="1" applyFill="1" applyBorder="1" applyAlignment="1" applyProtection="1">
      <alignment horizontal="left" vertical="top" wrapText="1" indent="1"/>
      <protection locked="0"/>
    </xf>
    <xf numFmtId="164" fontId="2" fillId="0" borderId="5" xfId="0" applyNumberFormat="1" applyFont="1" applyFill="1" applyBorder="1" applyAlignment="1">
      <alignment vertical="top"/>
    </xf>
    <xf numFmtId="164" fontId="4" fillId="0" borderId="5" xfId="0" applyNumberFormat="1" applyFont="1" applyFill="1" applyBorder="1" applyAlignment="1" applyProtection="1">
      <alignment horizontal="left"/>
      <protection locked="0"/>
    </xf>
    <xf numFmtId="49" fontId="2" fillId="0" borderId="5" xfId="0" applyNumberFormat="1" applyFont="1" applyBorder="1" applyAlignment="1">
      <alignment horizontal="left" vertical="top" wrapText="1" indent="1"/>
    </xf>
    <xf numFmtId="164" fontId="2" fillId="0" borderId="5" xfId="0" applyNumberFormat="1" applyFont="1" applyFill="1" applyBorder="1" applyAlignment="1" applyProtection="1">
      <protection locked="0"/>
    </xf>
    <xf numFmtId="164" fontId="2" fillId="0" borderId="5" xfId="0" applyNumberFormat="1" applyFont="1" applyFill="1" applyBorder="1" applyAlignment="1" applyProtection="1">
      <alignment horizontal="left"/>
      <protection locked="0"/>
    </xf>
    <xf numFmtId="0" fontId="2" fillId="0" borderId="5" xfId="0" applyNumberFormat="1" applyFont="1" applyFill="1" applyBorder="1" applyAlignment="1" applyProtection="1">
      <alignment horizontal="center"/>
      <protection locked="0"/>
    </xf>
    <xf numFmtId="0" fontId="4" fillId="3" borderId="3" xfId="0" applyNumberFormat="1" applyFont="1" applyFill="1" applyBorder="1" applyAlignment="1" applyProtection="1">
      <alignment horizontal="left" vertical="top" wrapText="1"/>
      <protection locked="0"/>
    </xf>
    <xf numFmtId="0" fontId="2" fillId="3" borderId="4" xfId="0" applyNumberFormat="1" applyFont="1" applyFill="1" applyBorder="1" applyAlignment="1" applyProtection="1">
      <alignment horizontal="center" wrapText="1"/>
      <protection locked="0"/>
    </xf>
    <xf numFmtId="164" fontId="2" fillId="3" borderId="12" xfId="0" applyNumberFormat="1" applyFont="1" applyFill="1" applyBorder="1" applyAlignment="1" applyProtection="1">
      <alignment horizontal="left"/>
      <protection locked="0"/>
    </xf>
    <xf numFmtId="49" fontId="2" fillId="3" borderId="3" xfId="0" applyNumberFormat="1" applyFont="1" applyFill="1" applyBorder="1" applyAlignment="1" applyProtection="1">
      <alignment horizontal="left" vertical="top" wrapText="1" indent="1"/>
      <protection locked="0"/>
    </xf>
    <xf numFmtId="0" fontId="2" fillId="3" borderId="4" xfId="0" applyNumberFormat="1" applyFont="1" applyFill="1" applyBorder="1" applyAlignment="1" applyProtection="1">
      <protection locked="0"/>
    </xf>
    <xf numFmtId="0" fontId="2" fillId="3" borderId="4" xfId="0" applyNumberFormat="1" applyFont="1" applyFill="1" applyBorder="1" applyAlignment="1" applyProtection="1">
      <alignment horizontal="left"/>
      <protection locked="0"/>
    </xf>
    <xf numFmtId="0" fontId="2" fillId="3" borderId="12" xfId="0" applyNumberFormat="1" applyFont="1" applyFill="1" applyBorder="1" applyAlignment="1" applyProtection="1">
      <protection locked="0"/>
    </xf>
    <xf numFmtId="0" fontId="2" fillId="0" borderId="0" xfId="0" applyFont="1" applyAlignment="1">
      <alignment horizontal="right"/>
    </xf>
    <xf numFmtId="0" fontId="2" fillId="0" borderId="0" xfId="0" applyFont="1" applyFill="1" applyAlignment="1">
      <alignment horizontal="right"/>
    </xf>
    <xf numFmtId="10" fontId="2" fillId="0" borderId="0" xfId="0" applyNumberFormat="1" applyFont="1" applyFill="1" applyAlignment="1">
      <alignment horizontal="right"/>
    </xf>
    <xf numFmtId="10" fontId="2" fillId="0" borderId="0" xfId="0" applyNumberFormat="1" applyFont="1" applyFill="1" applyBorder="1" applyAlignment="1">
      <alignment horizontal="right"/>
    </xf>
    <xf numFmtId="10" fontId="2" fillId="0" borderId="0" xfId="0" applyNumberFormat="1" applyFont="1" applyAlignment="1">
      <alignment horizontal="right"/>
    </xf>
    <xf numFmtId="10" fontId="2" fillId="0" borderId="0" xfId="0" applyNumberFormat="1" applyFont="1" applyFill="1" applyBorder="1" applyAlignment="1" applyProtection="1">
      <alignment horizontal="right"/>
    </xf>
    <xf numFmtId="4" fontId="2" fillId="3" borderId="4" xfId="0" applyNumberFormat="1" applyFont="1" applyFill="1" applyBorder="1" applyAlignment="1" applyProtection="1">
      <alignment horizontal="right" indent="1"/>
      <protection locked="0"/>
    </xf>
    <xf numFmtId="4" fontId="2" fillId="0" borderId="1" xfId="0" applyNumberFormat="1" applyFont="1" applyFill="1" applyBorder="1" applyAlignment="1" applyProtection="1">
      <alignment horizontal="right" indent="1"/>
      <protection locked="0"/>
    </xf>
    <xf numFmtId="4" fontId="2" fillId="0" borderId="5" xfId="0" applyNumberFormat="1" applyFont="1" applyFill="1" applyBorder="1" applyAlignment="1" applyProtection="1">
      <alignment horizontal="right" indent="1"/>
      <protection locked="0"/>
    </xf>
    <xf numFmtId="0" fontId="4" fillId="3" borderId="3"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center" wrapText="1"/>
      <protection locked="0"/>
    </xf>
    <xf numFmtId="10" fontId="2" fillId="0" borderId="0" xfId="0" applyNumberFormat="1" applyFont="1" applyBorder="1" applyAlignment="1">
      <alignment horizontal="right"/>
    </xf>
    <xf numFmtId="164" fontId="2" fillId="0" borderId="0" xfId="0" applyNumberFormat="1" applyFont="1" applyFill="1"/>
    <xf numFmtId="4" fontId="2" fillId="0" borderId="0" xfId="0" applyNumberFormat="1" applyFont="1" applyAlignment="1">
      <alignment horizontal="right"/>
    </xf>
    <xf numFmtId="4" fontId="2" fillId="2" borderId="1" xfId="0" applyNumberFormat="1" applyFont="1" applyFill="1" applyBorder="1" applyAlignment="1" applyProtection="1">
      <alignment horizontal="right" indent="1"/>
      <protection locked="0"/>
    </xf>
    <xf numFmtId="0" fontId="2" fillId="0" borderId="1" xfId="0" applyFont="1" applyFill="1" applyBorder="1" applyAlignment="1">
      <alignment horizontal="left" vertical="top" wrapText="1" indent="1"/>
    </xf>
    <xf numFmtId="0" fontId="4" fillId="0" borderId="7" xfId="0" applyNumberFormat="1" applyFont="1" applyFill="1" applyBorder="1" applyAlignment="1" applyProtection="1">
      <protection locked="0"/>
    </xf>
    <xf numFmtId="0" fontId="4" fillId="0" borderId="0" xfId="0" applyNumberFormat="1" applyFont="1" applyFill="1" applyBorder="1" applyAlignment="1" applyProtection="1">
      <protection locked="0"/>
    </xf>
    <xf numFmtId="164" fontId="2" fillId="2" borderId="1" xfId="0" applyNumberFormat="1" applyFont="1" applyFill="1" applyBorder="1" applyAlignment="1" applyProtection="1">
      <protection locked="0"/>
    </xf>
    <xf numFmtId="170" fontId="2" fillId="0" borderId="1" xfId="0" applyNumberFormat="1" applyFont="1" applyFill="1" applyBorder="1" applyAlignment="1" applyProtection="1">
      <protection locked="0"/>
    </xf>
    <xf numFmtId="0" fontId="2" fillId="0" borderId="14" xfId="0" applyNumberFormat="1" applyFont="1" applyFill="1" applyBorder="1" applyAlignment="1" applyProtection="1">
      <alignment horizontal="left" vertical="top" wrapText="1" indent="1"/>
      <protection locked="0"/>
    </xf>
    <xf numFmtId="0" fontId="2" fillId="2" borderId="14" xfId="0" applyNumberFormat="1" applyFont="1" applyFill="1" applyBorder="1" applyAlignment="1" applyProtection="1">
      <alignment horizontal="center" wrapText="1"/>
      <protection locked="0"/>
    </xf>
    <xf numFmtId="4" fontId="2" fillId="2" borderId="14" xfId="0" applyNumberFormat="1" applyFont="1" applyFill="1" applyBorder="1" applyAlignment="1" applyProtection="1">
      <alignment horizontal="right" indent="1"/>
      <protection locked="0"/>
    </xf>
    <xf numFmtId="164" fontId="2" fillId="0" borderId="14" xfId="0" applyNumberFormat="1" applyFont="1" applyFill="1" applyBorder="1" applyAlignment="1" applyProtection="1">
      <protection locked="0"/>
    </xf>
    <xf numFmtId="164" fontId="2" fillId="0" borderId="14" xfId="0" applyNumberFormat="1" applyFont="1" applyFill="1" applyBorder="1" applyAlignment="1" applyProtection="1">
      <alignment horizontal="left"/>
      <protection locked="0"/>
    </xf>
    <xf numFmtId="164" fontId="2" fillId="0" borderId="0" xfId="0" applyNumberFormat="1" applyFont="1" applyAlignment="1">
      <alignment horizontal="right"/>
    </xf>
    <xf numFmtId="0" fontId="2" fillId="4" borderId="1" xfId="0" applyNumberFormat="1" applyFont="1" applyFill="1" applyBorder="1" applyAlignment="1" applyProtection="1">
      <alignment horizontal="left" vertical="top" wrapText="1" indent="1"/>
      <protection locked="0"/>
    </xf>
    <xf numFmtId="10" fontId="2" fillId="0" borderId="0" xfId="0" applyNumberFormat="1" applyFont="1"/>
    <xf numFmtId="4" fontId="2" fillId="0" borderId="8" xfId="0" applyNumberFormat="1" applyFont="1" applyFill="1" applyBorder="1" applyAlignment="1">
      <alignment horizontal="right" indent="1"/>
    </xf>
    <xf numFmtId="164" fontId="2" fillId="0" borderId="0" xfId="0" applyNumberFormat="1" applyFont="1" applyBorder="1"/>
    <xf numFmtId="0" fontId="6" fillId="0" borderId="0" xfId="0" applyFont="1" applyAlignment="1">
      <alignment horizontal="center" vertical="center"/>
    </xf>
    <xf numFmtId="0" fontId="6" fillId="0" borderId="0" xfId="0" applyFont="1" applyFill="1" applyAlignment="1">
      <alignment horizontal="center" vertical="center"/>
    </xf>
    <xf numFmtId="0" fontId="6" fillId="0" borderId="0" xfId="0" applyFont="1" applyFill="1" applyBorder="1" applyAlignment="1">
      <alignment horizontal="center" vertical="center"/>
    </xf>
    <xf numFmtId="0" fontId="6" fillId="0" borderId="0" xfId="0" applyFont="1" applyBorder="1" applyAlignment="1">
      <alignment horizontal="center" vertical="center"/>
    </xf>
    <xf numFmtId="0" fontId="6" fillId="4" borderId="0" xfId="0" applyFont="1" applyFill="1" applyAlignment="1">
      <alignment horizontal="center" vertical="center"/>
    </xf>
    <xf numFmtId="0" fontId="6" fillId="0" borderId="0" xfId="0" applyFont="1" applyFill="1" applyAlignment="1">
      <alignment vertical="center"/>
    </xf>
    <xf numFmtId="2" fontId="2" fillId="0" borderId="0" xfId="0" applyNumberFormat="1" applyFont="1" applyFill="1"/>
    <xf numFmtId="0" fontId="4" fillId="0" borderId="0" xfId="0" applyFont="1" applyFill="1"/>
    <xf numFmtId="0" fontId="2" fillId="0" borderId="0" xfId="0" applyFont="1" applyAlignment="1">
      <alignment horizontal="left"/>
    </xf>
    <xf numFmtId="0" fontId="2" fillId="0" borderId="0" xfId="0" applyFont="1" applyFill="1" applyAlignment="1">
      <alignment horizontal="left"/>
    </xf>
    <xf numFmtId="10" fontId="2" fillId="0" borderId="0" xfId="0" applyNumberFormat="1" applyFont="1" applyAlignment="1">
      <alignment horizontal="left"/>
    </xf>
    <xf numFmtId="49" fontId="2" fillId="4" borderId="1" xfId="0" applyNumberFormat="1" applyFont="1" applyFill="1" applyBorder="1" applyAlignment="1" applyProtection="1">
      <alignment horizontal="left" vertical="top" wrapText="1" indent="1"/>
      <protection locked="0"/>
    </xf>
    <xf numFmtId="0" fontId="2" fillId="4" borderId="1" xfId="0" applyNumberFormat="1" applyFont="1" applyFill="1" applyBorder="1" applyAlignment="1" applyProtection="1">
      <alignment horizontal="center" wrapText="1"/>
      <protection locked="0"/>
    </xf>
    <xf numFmtId="164" fontId="2" fillId="4" borderId="1" xfId="0" applyNumberFormat="1" applyFont="1" applyFill="1" applyBorder="1" applyAlignment="1" applyProtection="1">
      <protection locked="0"/>
    </xf>
    <xf numFmtId="164" fontId="2" fillId="4" borderId="1" xfId="0" applyNumberFormat="1" applyFont="1" applyFill="1" applyBorder="1" applyAlignment="1" applyProtection="1">
      <alignment horizontal="right"/>
      <protection locked="0"/>
    </xf>
    <xf numFmtId="164" fontId="2" fillId="4" borderId="1" xfId="0" applyNumberFormat="1" applyFont="1" applyFill="1" applyBorder="1" applyAlignment="1" applyProtection="1">
      <alignment horizontal="left"/>
      <protection locked="0"/>
    </xf>
    <xf numFmtId="10" fontId="2" fillId="4" borderId="1" xfId="0" applyNumberFormat="1" applyFont="1" applyFill="1" applyBorder="1" applyAlignment="1"/>
    <xf numFmtId="0" fontId="2" fillId="4" borderId="0" xfId="0" applyFont="1" applyFill="1" applyAlignment="1">
      <alignment horizontal="right"/>
    </xf>
    <xf numFmtId="0" fontId="2" fillId="4" borderId="0" xfId="0" applyFont="1" applyFill="1"/>
    <xf numFmtId="44" fontId="2" fillId="0" borderId="0" xfId="0" applyNumberFormat="1" applyFont="1"/>
    <xf numFmtId="2" fontId="2" fillId="0" borderId="0" xfId="0" applyNumberFormat="1" applyFont="1" applyFill="1" applyBorder="1" applyAlignment="1" applyProtection="1">
      <protection locked="0"/>
    </xf>
    <xf numFmtId="0" fontId="4" fillId="0" borderId="1" xfId="0" applyNumberFormat="1" applyFont="1" applyFill="1" applyBorder="1" applyAlignment="1" applyProtection="1">
      <alignment horizontal="left" vertical="top" wrapText="1" indent="1"/>
      <protection locked="0"/>
    </xf>
    <xf numFmtId="0" fontId="2" fillId="0" borderId="1" xfId="0" applyNumberFormat="1" applyFont="1" applyBorder="1" applyAlignment="1">
      <alignment horizontal="left" vertical="top" wrapText="1" indent="1"/>
    </xf>
    <xf numFmtId="44" fontId="2" fillId="0" borderId="0" xfId="5" applyFont="1"/>
    <xf numFmtId="4" fontId="2" fillId="0" borderId="0" xfId="0" applyNumberFormat="1" applyFont="1" applyFill="1"/>
    <xf numFmtId="9" fontId="2" fillId="0" borderId="0" xfId="2" applyFont="1" applyFill="1"/>
    <xf numFmtId="0" fontId="2" fillId="0" borderId="0" xfId="0" quotePrefix="1" applyFont="1" applyFill="1"/>
    <xf numFmtId="164" fontId="4" fillId="0" borderId="1" xfId="0" applyNumberFormat="1" applyFont="1" applyFill="1" applyBorder="1" applyAlignment="1" applyProtection="1">
      <alignment horizontal="left" vertical="top"/>
      <protection locked="0"/>
    </xf>
    <xf numFmtId="0" fontId="2" fillId="0" borderId="0" xfId="0" applyFont="1" applyFill="1" applyAlignment="1">
      <alignment horizontal="right" vertical="top"/>
    </xf>
    <xf numFmtId="0" fontId="2" fillId="0" borderId="0" xfId="0" applyFont="1" applyFill="1" applyAlignment="1">
      <alignment vertical="top"/>
    </xf>
    <xf numFmtId="164" fontId="2" fillId="2" borderId="1" xfId="0" applyNumberFormat="1" applyFont="1" applyFill="1" applyBorder="1" applyAlignment="1">
      <alignment horizontal="left"/>
    </xf>
    <xf numFmtId="49" fontId="2" fillId="0" borderId="0" xfId="0" applyNumberFormat="1" applyFont="1" applyFill="1" applyBorder="1" applyAlignment="1" applyProtection="1">
      <protection locked="0"/>
    </xf>
    <xf numFmtId="0" fontId="2" fillId="0" borderId="0" xfId="0" applyFont="1" applyBorder="1" applyAlignment="1"/>
    <xf numFmtId="0" fontId="2" fillId="0" borderId="10" xfId="0" applyFont="1" applyBorder="1" applyAlignment="1"/>
    <xf numFmtId="44" fontId="4" fillId="0" borderId="0" xfId="0" applyNumberFormat="1" applyFont="1" applyFill="1" applyBorder="1" applyAlignment="1" applyProtection="1">
      <protection locked="0"/>
    </xf>
    <xf numFmtId="49" fontId="2" fillId="0" borderId="0" xfId="0" applyNumberFormat="1" applyFont="1" applyFill="1" applyBorder="1" applyAlignment="1" applyProtection="1">
      <alignment horizontal="left"/>
      <protection locked="0"/>
    </xf>
    <xf numFmtId="49" fontId="2" fillId="0" borderId="0" xfId="0" applyNumberFormat="1" applyFont="1" applyFill="1" applyBorder="1" applyAlignment="1" applyProtection="1">
      <protection locked="0"/>
    </xf>
    <xf numFmtId="0" fontId="2" fillId="0" borderId="0" xfId="0" applyFont="1" applyBorder="1" applyAlignment="1"/>
    <xf numFmtId="49" fontId="2" fillId="0" borderId="0" xfId="0" applyNumberFormat="1" applyFont="1" applyFill="1" applyBorder="1" applyAlignment="1" applyProtection="1">
      <alignment horizontal="left" indent="1"/>
      <protection locked="0"/>
    </xf>
    <xf numFmtId="49" fontId="2" fillId="0" borderId="10" xfId="0" applyNumberFormat="1" applyFont="1" applyFill="1" applyBorder="1" applyAlignment="1" applyProtection="1">
      <alignment horizontal="center" vertical="top"/>
      <protection locked="0"/>
    </xf>
    <xf numFmtId="0" fontId="2" fillId="0" borderId="10" xfId="0" applyFont="1" applyBorder="1" applyAlignment="1"/>
    <xf numFmtId="49" fontId="4" fillId="0" borderId="14" xfId="0" applyNumberFormat="1" applyFont="1" applyFill="1" applyBorder="1" applyAlignment="1" applyProtection="1">
      <alignment horizontal="center" vertical="top" shrinkToFit="1"/>
      <protection locked="0"/>
    </xf>
    <xf numFmtId="49" fontId="2" fillId="0" borderId="2" xfId="0" applyNumberFormat="1" applyFont="1" applyBorder="1" applyAlignment="1">
      <alignment horizontal="center" vertical="top" shrinkToFit="1"/>
    </xf>
    <xf numFmtId="0" fontId="4" fillId="0" borderId="14" xfId="0" applyNumberFormat="1" applyFont="1" applyFill="1" applyBorder="1" applyAlignment="1" applyProtection="1">
      <alignment horizontal="left" vertical="top" indent="1" shrinkToFit="1"/>
      <protection locked="0"/>
    </xf>
    <xf numFmtId="0" fontId="2" fillId="0" borderId="2" xfId="0" applyFont="1" applyBorder="1" applyAlignment="1">
      <alignment horizontal="left" vertical="top" indent="1"/>
    </xf>
    <xf numFmtId="0" fontId="4" fillId="0" borderId="1" xfId="0" applyNumberFormat="1" applyFont="1" applyFill="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vertical="center"/>
    </xf>
    <xf numFmtId="168" fontId="4" fillId="0" borderId="14" xfId="0" applyNumberFormat="1" applyFont="1" applyFill="1" applyBorder="1" applyAlignment="1" applyProtection="1">
      <alignment horizontal="center" vertical="top" wrapText="1"/>
      <protection locked="0"/>
    </xf>
    <xf numFmtId="0" fontId="2" fillId="0" borderId="2" xfId="0" applyFont="1" applyBorder="1" applyAlignment="1">
      <alignment vertical="top"/>
    </xf>
  </cellXfs>
  <cellStyles count="6">
    <cellStyle name="Moneda" xfId="5" builtinId="4"/>
    <cellStyle name="Moneda 2" xfId="3"/>
    <cellStyle name="Normal" xfId="0" builtinId="0"/>
    <cellStyle name="Normal 2" xfId="1"/>
    <cellStyle name="Porcentaje" xfId="2" builtinId="5"/>
    <cellStyle name="Porcentual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123825</xdr:colOff>
      <xdr:row>0</xdr:row>
      <xdr:rowOff>38100</xdr:rowOff>
    </xdr:from>
    <xdr:to>
      <xdr:col>7</xdr:col>
      <xdr:colOff>800100</xdr:colOff>
      <xdr:row>5</xdr:row>
      <xdr:rowOff>123825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9324975" y="38100"/>
          <a:ext cx="676275" cy="8477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27"/>
  <sheetViews>
    <sheetView showGridLines="0" tabSelected="1" zoomScaleNormal="100" workbookViewId="0">
      <pane ySplit="10" topLeftCell="A550" activePane="bottomLeft" state="frozen"/>
      <selection pane="bottomLeft" activeCell="J775" sqref="J775"/>
    </sheetView>
  </sheetViews>
  <sheetFormatPr baseColWidth="10" defaultColWidth="11.42578125" defaultRowHeight="12" customHeight="1" x14ac:dyDescent="0.2"/>
  <cols>
    <col min="1" max="1" width="11" style="77" customWidth="1"/>
    <col min="2" max="2" width="60.28515625" style="78" customWidth="1"/>
    <col min="3" max="3" width="6.5703125" style="1" customWidth="1"/>
    <col min="4" max="4" width="11.28515625" style="1" customWidth="1"/>
    <col min="5" max="5" width="15.7109375" style="1" customWidth="1"/>
    <col min="6" max="6" width="17" style="1" customWidth="1"/>
    <col min="7" max="7" width="16.140625" style="1" customWidth="1"/>
    <col min="8" max="8" width="13.7109375" style="1" customWidth="1"/>
    <col min="9" max="9" width="13.28515625" style="100" customWidth="1"/>
    <col min="10" max="10" width="6.5703125" style="130" customWidth="1"/>
    <col min="11" max="11" width="12.140625" style="1" bestFit="1" customWidth="1"/>
    <col min="12" max="18" width="11.42578125" style="1"/>
    <col min="19" max="19" width="12.42578125" style="1" bestFit="1" customWidth="1"/>
    <col min="20" max="16384" width="11.42578125" style="1"/>
  </cols>
  <sheetData>
    <row r="1" spans="1:12" ht="12" customHeight="1" x14ac:dyDescent="0.2">
      <c r="A1" s="74" t="s">
        <v>1444</v>
      </c>
      <c r="B1" s="75"/>
      <c r="C1" s="18"/>
      <c r="D1" s="18"/>
      <c r="E1" s="18"/>
      <c r="F1" s="18"/>
      <c r="G1" s="19"/>
      <c r="H1" s="19"/>
    </row>
    <row r="2" spans="1:12" ht="12" customHeight="1" x14ac:dyDescent="0.2">
      <c r="A2" s="20"/>
      <c r="B2" s="9"/>
      <c r="C2" s="162"/>
      <c r="D2" s="162"/>
      <c r="E2" s="162"/>
      <c r="F2" s="162"/>
      <c r="G2" s="21"/>
      <c r="H2" s="21"/>
    </row>
    <row r="3" spans="1:12" ht="12" customHeight="1" x14ac:dyDescent="0.2">
      <c r="A3" s="22" t="s">
        <v>1443</v>
      </c>
      <c r="B3" s="9"/>
      <c r="C3" s="162"/>
      <c r="D3" s="162"/>
      <c r="E3" s="162"/>
      <c r="F3" s="162"/>
      <c r="G3" s="21"/>
      <c r="H3" s="21"/>
    </row>
    <row r="4" spans="1:12" ht="12" customHeight="1" x14ac:dyDescent="0.2">
      <c r="A4" s="20"/>
      <c r="B4" s="9"/>
      <c r="C4" s="162"/>
      <c r="D4" s="162"/>
      <c r="E4" s="162"/>
      <c r="F4" s="16" t="s">
        <v>591</v>
      </c>
      <c r="G4" s="128"/>
      <c r="H4" s="21"/>
      <c r="L4" s="153"/>
    </row>
    <row r="5" spans="1:12" ht="12" customHeight="1" x14ac:dyDescent="0.2">
      <c r="A5" s="20" t="s">
        <v>968</v>
      </c>
      <c r="B5" s="9"/>
      <c r="C5" s="41">
        <v>44958</v>
      </c>
      <c r="D5" s="162"/>
      <c r="E5" s="162"/>
      <c r="F5" s="16" t="s">
        <v>590</v>
      </c>
      <c r="G5" s="128"/>
      <c r="H5" s="21"/>
    </row>
    <row r="6" spans="1:12" ht="12" customHeight="1" x14ac:dyDescent="0.2">
      <c r="A6" s="23"/>
      <c r="B6" s="24"/>
      <c r="C6" s="163"/>
      <c r="D6" s="163"/>
      <c r="E6" s="163"/>
      <c r="F6" s="25"/>
      <c r="G6" s="31"/>
      <c r="H6" s="26"/>
    </row>
    <row r="7" spans="1:12" ht="3" customHeight="1" x14ac:dyDescent="0.2">
      <c r="A7" s="8"/>
      <c r="B7" s="9"/>
      <c r="C7" s="162"/>
      <c r="D7" s="7"/>
      <c r="E7" s="162"/>
      <c r="F7" s="16"/>
      <c r="G7" s="17"/>
      <c r="H7" s="162"/>
    </row>
    <row r="8" spans="1:12" ht="12" customHeight="1" x14ac:dyDescent="0.2">
      <c r="A8" s="171" t="s">
        <v>600</v>
      </c>
      <c r="B8" s="173" t="s">
        <v>601</v>
      </c>
      <c r="C8" s="175" t="s">
        <v>602</v>
      </c>
      <c r="D8" s="176"/>
      <c r="E8" s="175" t="s">
        <v>603</v>
      </c>
      <c r="F8" s="176"/>
      <c r="G8" s="177"/>
      <c r="H8" s="178" t="s">
        <v>806</v>
      </c>
    </row>
    <row r="9" spans="1:12" ht="12" customHeight="1" x14ac:dyDescent="0.2">
      <c r="A9" s="172"/>
      <c r="B9" s="174"/>
      <c r="C9" s="11" t="s">
        <v>865</v>
      </c>
      <c r="D9" s="12" t="s">
        <v>864</v>
      </c>
      <c r="E9" s="13" t="s">
        <v>604</v>
      </c>
      <c r="F9" s="14" t="s">
        <v>605</v>
      </c>
      <c r="G9" s="15" t="s">
        <v>606</v>
      </c>
      <c r="H9" s="179"/>
    </row>
    <row r="10" spans="1:12" ht="3" customHeight="1" x14ac:dyDescent="0.2">
      <c r="A10" s="169"/>
      <c r="B10" s="170"/>
      <c r="C10" s="170"/>
      <c r="D10" s="170"/>
      <c r="E10" s="170"/>
      <c r="F10" s="170"/>
      <c r="G10" s="170"/>
      <c r="H10" s="170"/>
    </row>
    <row r="11" spans="1:12" ht="12" customHeight="1" x14ac:dyDescent="0.2">
      <c r="A11" s="82"/>
      <c r="B11" s="83"/>
      <c r="C11" s="84"/>
      <c r="D11" s="83"/>
      <c r="E11" s="85"/>
      <c r="F11" s="83"/>
      <c r="G11" s="83"/>
      <c r="H11" s="83"/>
    </row>
    <row r="12" spans="1:12" ht="12" customHeight="1" x14ac:dyDescent="0.2">
      <c r="A12" s="43" t="s">
        <v>216</v>
      </c>
      <c r="B12" s="27" t="s">
        <v>607</v>
      </c>
      <c r="C12" s="36"/>
      <c r="D12" s="29"/>
      <c r="E12" s="48"/>
      <c r="F12" s="30"/>
      <c r="G12" s="5">
        <f>SUBTOTAL(109,F12:F75)</f>
        <v>4184528.2280000011</v>
      </c>
      <c r="H12" s="6">
        <f>G12/$G$810</f>
        <v>0.28843607817968581</v>
      </c>
    </row>
    <row r="13" spans="1:12" s="33" customFormat="1" ht="12" customHeight="1" x14ac:dyDescent="0.2">
      <c r="A13" s="40" t="s">
        <v>633</v>
      </c>
      <c r="B13" s="10" t="s">
        <v>822</v>
      </c>
      <c r="C13" s="57"/>
      <c r="D13" s="107"/>
      <c r="E13" s="58"/>
      <c r="F13" s="2"/>
      <c r="G13" s="37"/>
      <c r="H13" s="38"/>
      <c r="I13" s="101"/>
      <c r="J13" s="131"/>
    </row>
    <row r="14" spans="1:12" s="33" customFormat="1" ht="24" hidden="1" customHeight="1" x14ac:dyDescent="0.2">
      <c r="A14" s="40" t="s">
        <v>292</v>
      </c>
      <c r="B14" s="56" t="s">
        <v>481</v>
      </c>
      <c r="C14" s="57" t="s">
        <v>235</v>
      </c>
      <c r="D14" s="107"/>
      <c r="E14" s="58">
        <v>18981.897605873462</v>
      </c>
      <c r="F14" s="2">
        <f>D14*E14</f>
        <v>0</v>
      </c>
      <c r="G14" s="37"/>
      <c r="H14" s="38">
        <f t="shared" ref="H14:H56" si="0">F14/$G$810</f>
        <v>0</v>
      </c>
      <c r="I14" s="101"/>
      <c r="J14" s="131"/>
    </row>
    <row r="15" spans="1:12" s="33" customFormat="1" ht="24" hidden="1" customHeight="1" x14ac:dyDescent="0.2">
      <c r="A15" s="40" t="s">
        <v>641</v>
      </c>
      <c r="B15" s="126" t="s">
        <v>970</v>
      </c>
      <c r="C15" s="57" t="s">
        <v>851</v>
      </c>
      <c r="D15" s="107"/>
      <c r="E15" s="58">
        <v>2231.691034159533</v>
      </c>
      <c r="F15" s="2">
        <f t="shared" ref="F15:F56" si="1">D15*E15</f>
        <v>0</v>
      </c>
      <c r="G15" s="37"/>
      <c r="H15" s="38">
        <f t="shared" si="0"/>
        <v>0</v>
      </c>
      <c r="I15" s="101"/>
      <c r="J15" s="131"/>
    </row>
    <row r="16" spans="1:12" s="33" customFormat="1" ht="24" hidden="1" customHeight="1" x14ac:dyDescent="0.2">
      <c r="A16" s="40" t="s">
        <v>642</v>
      </c>
      <c r="B16" s="10" t="s">
        <v>1144</v>
      </c>
      <c r="C16" s="57" t="s">
        <v>851</v>
      </c>
      <c r="D16" s="107"/>
      <c r="E16" s="58">
        <v>1382.5450306996149</v>
      </c>
      <c r="F16" s="2">
        <f t="shared" si="1"/>
        <v>0</v>
      </c>
      <c r="G16" s="37"/>
      <c r="H16" s="38">
        <f t="shared" si="0"/>
        <v>0</v>
      </c>
      <c r="I16" s="101"/>
      <c r="J16" s="131"/>
    </row>
    <row r="17" spans="1:10" s="33" customFormat="1" ht="24" hidden="1" customHeight="1" x14ac:dyDescent="0.2">
      <c r="A17" s="40" t="s">
        <v>643</v>
      </c>
      <c r="B17" s="56" t="s">
        <v>639</v>
      </c>
      <c r="C17" s="57" t="s">
        <v>851</v>
      </c>
      <c r="D17" s="107"/>
      <c r="E17" s="58">
        <v>2712.0990781778223</v>
      </c>
      <c r="F17" s="2">
        <f t="shared" si="1"/>
        <v>0</v>
      </c>
      <c r="G17" s="37"/>
      <c r="H17" s="38">
        <f t="shared" si="0"/>
        <v>0</v>
      </c>
      <c r="I17" s="101"/>
      <c r="J17" s="131"/>
    </row>
    <row r="18" spans="1:10" s="33" customFormat="1" ht="24" hidden="1" customHeight="1" x14ac:dyDescent="0.2">
      <c r="A18" s="40" t="s">
        <v>644</v>
      </c>
      <c r="B18" s="56" t="s">
        <v>637</v>
      </c>
      <c r="C18" s="57" t="s">
        <v>851</v>
      </c>
      <c r="D18" s="107"/>
      <c r="E18" s="58">
        <v>2069.9755774033333</v>
      </c>
      <c r="F18" s="2">
        <f t="shared" si="1"/>
        <v>0</v>
      </c>
      <c r="G18" s="37"/>
      <c r="H18" s="38">
        <f t="shared" si="0"/>
        <v>0</v>
      </c>
      <c r="I18" s="101"/>
      <c r="J18" s="131"/>
    </row>
    <row r="19" spans="1:10" s="33" customFormat="1" ht="24" hidden="1" customHeight="1" x14ac:dyDescent="0.2">
      <c r="A19" s="40" t="s">
        <v>645</v>
      </c>
      <c r="B19" s="56" t="s">
        <v>781</v>
      </c>
      <c r="C19" s="57" t="s">
        <v>851</v>
      </c>
      <c r="D19" s="107"/>
      <c r="E19" s="58">
        <v>1531.397730413858</v>
      </c>
      <c r="F19" s="2">
        <f t="shared" si="1"/>
        <v>0</v>
      </c>
      <c r="G19" s="37"/>
      <c r="H19" s="38">
        <f t="shared" si="0"/>
        <v>0</v>
      </c>
      <c r="I19" s="101"/>
      <c r="J19" s="131"/>
    </row>
    <row r="20" spans="1:10" s="33" customFormat="1" ht="24" hidden="1" customHeight="1" x14ac:dyDescent="0.2">
      <c r="A20" s="40" t="s">
        <v>646</v>
      </c>
      <c r="B20" s="56" t="s">
        <v>693</v>
      </c>
      <c r="C20" s="57" t="s">
        <v>851</v>
      </c>
      <c r="D20" s="107"/>
      <c r="E20" s="58">
        <v>1020.9318202759052</v>
      </c>
      <c r="F20" s="2">
        <f t="shared" si="1"/>
        <v>0</v>
      </c>
      <c r="G20" s="37"/>
      <c r="H20" s="38">
        <f t="shared" si="0"/>
        <v>0</v>
      </c>
      <c r="I20" s="101"/>
      <c r="J20" s="131"/>
    </row>
    <row r="21" spans="1:10" s="33" customFormat="1" ht="36" hidden="1" customHeight="1" x14ac:dyDescent="0.2">
      <c r="A21" s="40" t="s">
        <v>647</v>
      </c>
      <c r="B21" s="10" t="s">
        <v>728</v>
      </c>
      <c r="C21" s="57" t="s">
        <v>235</v>
      </c>
      <c r="D21" s="107"/>
      <c r="E21" s="58">
        <v>20217.363089354607</v>
      </c>
      <c r="F21" s="2">
        <f t="shared" si="1"/>
        <v>0</v>
      </c>
      <c r="G21" s="37"/>
      <c r="H21" s="38">
        <f t="shared" si="0"/>
        <v>0</v>
      </c>
      <c r="I21" s="139"/>
      <c r="J21" s="131"/>
    </row>
    <row r="22" spans="1:10" s="33" customFormat="1" ht="24" hidden="1" customHeight="1" x14ac:dyDescent="0.2">
      <c r="A22" s="40" t="s">
        <v>647</v>
      </c>
      <c r="B22" s="56" t="s">
        <v>1181</v>
      </c>
      <c r="C22" s="57" t="s">
        <v>851</v>
      </c>
      <c r="D22" s="107"/>
      <c r="E22" s="58">
        <v>11540.080125366727</v>
      </c>
      <c r="F22" s="2">
        <f t="shared" si="1"/>
        <v>0</v>
      </c>
      <c r="G22" s="37"/>
      <c r="H22" s="38">
        <f t="shared" si="0"/>
        <v>0</v>
      </c>
      <c r="I22" s="101"/>
      <c r="J22" s="131"/>
    </row>
    <row r="23" spans="1:10" s="33" customFormat="1" ht="48" hidden="1" customHeight="1" x14ac:dyDescent="0.2">
      <c r="A23" s="40" t="s">
        <v>648</v>
      </c>
      <c r="B23" s="56" t="s">
        <v>758</v>
      </c>
      <c r="C23" s="57" t="s">
        <v>851</v>
      </c>
      <c r="D23" s="107"/>
      <c r="E23" s="58">
        <v>9951.58552597987</v>
      </c>
      <c r="F23" s="2">
        <f t="shared" si="1"/>
        <v>0</v>
      </c>
      <c r="G23" s="37"/>
      <c r="H23" s="38">
        <f t="shared" si="0"/>
        <v>0</v>
      </c>
      <c r="I23" s="101"/>
      <c r="J23" s="131"/>
    </row>
    <row r="24" spans="1:10" s="33" customFormat="1" ht="28.5" hidden="1" customHeight="1" x14ac:dyDescent="0.2">
      <c r="A24" s="40" t="s">
        <v>649</v>
      </c>
      <c r="B24" s="56" t="s">
        <v>1161</v>
      </c>
      <c r="C24" s="57" t="s">
        <v>851</v>
      </c>
      <c r="D24" s="107"/>
      <c r="E24" s="58">
        <v>8551.7391055873068</v>
      </c>
      <c r="F24" s="2">
        <f t="shared" si="1"/>
        <v>0</v>
      </c>
      <c r="G24" s="37"/>
      <c r="H24" s="38">
        <f t="shared" si="0"/>
        <v>0</v>
      </c>
      <c r="I24" s="101"/>
      <c r="J24" s="131"/>
    </row>
    <row r="25" spans="1:10" s="33" customFormat="1" ht="12" hidden="1" customHeight="1" x14ac:dyDescent="0.2">
      <c r="A25" s="40" t="s">
        <v>650</v>
      </c>
      <c r="B25" s="56" t="s">
        <v>811</v>
      </c>
      <c r="C25" s="57" t="s">
        <v>696</v>
      </c>
      <c r="D25" s="107"/>
      <c r="E25" s="58">
        <v>2438.2550140856506</v>
      </c>
      <c r="F25" s="2">
        <f t="shared" si="1"/>
        <v>0</v>
      </c>
      <c r="G25" s="37"/>
      <c r="H25" s="38">
        <f t="shared" si="0"/>
        <v>0</v>
      </c>
      <c r="I25" s="101"/>
      <c r="J25" s="131"/>
    </row>
    <row r="26" spans="1:10" s="33" customFormat="1" ht="24" hidden="1" customHeight="1" x14ac:dyDescent="0.2">
      <c r="A26" s="40" t="s">
        <v>651</v>
      </c>
      <c r="B26" s="56" t="s">
        <v>838</v>
      </c>
      <c r="C26" s="57" t="s">
        <v>236</v>
      </c>
      <c r="D26" s="107"/>
      <c r="E26" s="58">
        <v>2850.5531096256095</v>
      </c>
      <c r="F26" s="2">
        <f t="shared" si="1"/>
        <v>0</v>
      </c>
      <c r="G26" s="37"/>
      <c r="H26" s="38">
        <f t="shared" si="0"/>
        <v>0</v>
      </c>
      <c r="I26" s="101"/>
      <c r="J26" s="131"/>
    </row>
    <row r="27" spans="1:10" s="33" customFormat="1" ht="24" hidden="1" customHeight="1" x14ac:dyDescent="0.2">
      <c r="A27" s="40" t="s">
        <v>652</v>
      </c>
      <c r="B27" s="56" t="s">
        <v>839</v>
      </c>
      <c r="C27" s="57" t="s">
        <v>696</v>
      </c>
      <c r="D27" s="107"/>
      <c r="E27" s="58">
        <v>2477.2904525317654</v>
      </c>
      <c r="F27" s="2">
        <f t="shared" si="1"/>
        <v>0</v>
      </c>
      <c r="G27" s="37"/>
      <c r="H27" s="38">
        <f t="shared" si="0"/>
        <v>0</v>
      </c>
      <c r="I27" s="101"/>
      <c r="J27" s="131"/>
    </row>
    <row r="28" spans="1:10" s="33" customFormat="1" ht="36" hidden="1" customHeight="1" x14ac:dyDescent="0.2">
      <c r="A28" s="40" t="s">
        <v>653</v>
      </c>
      <c r="B28" s="56" t="s">
        <v>898</v>
      </c>
      <c r="C28" s="57" t="s">
        <v>596</v>
      </c>
      <c r="D28" s="107"/>
      <c r="E28" s="58">
        <v>3216.3748223015277</v>
      </c>
      <c r="F28" s="2">
        <f t="shared" si="1"/>
        <v>0</v>
      </c>
      <c r="G28" s="37"/>
      <c r="H28" s="38">
        <f t="shared" si="0"/>
        <v>0</v>
      </c>
      <c r="I28" s="101"/>
      <c r="J28" s="131"/>
    </row>
    <row r="29" spans="1:10" s="33" customFormat="1" ht="12" hidden="1" customHeight="1" x14ac:dyDescent="0.2">
      <c r="A29" s="40" t="s">
        <v>654</v>
      </c>
      <c r="B29" s="56" t="s">
        <v>785</v>
      </c>
      <c r="C29" s="57" t="s">
        <v>696</v>
      </c>
      <c r="D29" s="107"/>
      <c r="E29" s="58">
        <v>3774.2519269826607</v>
      </c>
      <c r="F29" s="2">
        <f t="shared" si="1"/>
        <v>0</v>
      </c>
      <c r="G29" s="37"/>
      <c r="H29" s="38">
        <f t="shared" si="0"/>
        <v>0</v>
      </c>
      <c r="I29" s="101"/>
      <c r="J29" s="131"/>
    </row>
    <row r="30" spans="1:10" s="33" customFormat="1" ht="24" hidden="1" customHeight="1" x14ac:dyDescent="0.2">
      <c r="A30" s="40" t="s">
        <v>655</v>
      </c>
      <c r="B30" s="56" t="s">
        <v>915</v>
      </c>
      <c r="C30" s="57" t="s">
        <v>696</v>
      </c>
      <c r="D30" s="107"/>
      <c r="E30" s="58">
        <v>3660.5240261263261</v>
      </c>
      <c r="F30" s="2">
        <f>D30*E30</f>
        <v>0</v>
      </c>
      <c r="G30" s="37"/>
      <c r="H30" s="38">
        <f t="shared" si="0"/>
        <v>0</v>
      </c>
      <c r="I30" s="101"/>
      <c r="J30" s="131"/>
    </row>
    <row r="31" spans="1:10" s="33" customFormat="1" ht="12" hidden="1" customHeight="1" x14ac:dyDescent="0.2">
      <c r="A31" s="40" t="s">
        <v>656</v>
      </c>
      <c r="B31" s="56" t="s">
        <v>725</v>
      </c>
      <c r="C31" s="57" t="s">
        <v>236</v>
      </c>
      <c r="D31" s="107"/>
      <c r="E31" s="58">
        <v>4641.6513771143327</v>
      </c>
      <c r="F31" s="2">
        <f t="shared" si="1"/>
        <v>0</v>
      </c>
      <c r="G31" s="37"/>
      <c r="H31" s="38">
        <f t="shared" si="0"/>
        <v>0</v>
      </c>
      <c r="I31" s="101"/>
      <c r="J31" s="131"/>
    </row>
    <row r="32" spans="1:10" s="33" customFormat="1" ht="12" hidden="1" customHeight="1" x14ac:dyDescent="0.2">
      <c r="A32" s="40" t="s">
        <v>657</v>
      </c>
      <c r="B32" s="56" t="s">
        <v>1186</v>
      </c>
      <c r="C32" s="57" t="s">
        <v>236</v>
      </c>
      <c r="D32" s="107"/>
      <c r="E32" s="58">
        <v>79764.806674995911</v>
      </c>
      <c r="F32" s="2">
        <f t="shared" si="1"/>
        <v>0</v>
      </c>
      <c r="G32" s="37"/>
      <c r="H32" s="38">
        <f t="shared" si="0"/>
        <v>0</v>
      </c>
      <c r="I32" s="101"/>
      <c r="J32" s="131"/>
    </row>
    <row r="33" spans="1:10" s="33" customFormat="1" ht="12" hidden="1" customHeight="1" x14ac:dyDescent="0.2">
      <c r="A33" s="40" t="s">
        <v>658</v>
      </c>
      <c r="B33" s="56" t="s">
        <v>726</v>
      </c>
      <c r="C33" s="57" t="s">
        <v>236</v>
      </c>
      <c r="D33" s="107"/>
      <c r="E33" s="58">
        <v>4641.6513771143327</v>
      </c>
      <c r="F33" s="2">
        <f t="shared" si="1"/>
        <v>0</v>
      </c>
      <c r="G33" s="37"/>
      <c r="H33" s="38">
        <f t="shared" si="0"/>
        <v>0</v>
      </c>
      <c r="I33" s="101"/>
      <c r="J33" s="131"/>
    </row>
    <row r="34" spans="1:10" s="33" customFormat="1" ht="24" hidden="1" customHeight="1" x14ac:dyDescent="0.2">
      <c r="A34" s="40" t="s">
        <v>659</v>
      </c>
      <c r="B34" s="56" t="s">
        <v>727</v>
      </c>
      <c r="C34" s="57" t="s">
        <v>236</v>
      </c>
      <c r="D34" s="107"/>
      <c r="E34" s="58">
        <v>4929.2407078029519</v>
      </c>
      <c r="F34" s="2">
        <f t="shared" si="1"/>
        <v>0</v>
      </c>
      <c r="G34" s="37"/>
      <c r="H34" s="38">
        <f t="shared" si="0"/>
        <v>0</v>
      </c>
      <c r="I34" s="101"/>
      <c r="J34" s="131"/>
    </row>
    <row r="35" spans="1:10" s="33" customFormat="1" ht="24" hidden="1" customHeight="1" x14ac:dyDescent="0.2">
      <c r="A35" s="40" t="s">
        <v>660</v>
      </c>
      <c r="B35" s="56" t="s">
        <v>703</v>
      </c>
      <c r="C35" s="57" t="s">
        <v>102</v>
      </c>
      <c r="D35" s="107"/>
      <c r="E35" s="58">
        <v>13051.531725784755</v>
      </c>
      <c r="F35" s="2">
        <f t="shared" si="1"/>
        <v>0</v>
      </c>
      <c r="G35" s="37"/>
      <c r="H35" s="38">
        <f t="shared" si="0"/>
        <v>0</v>
      </c>
      <c r="I35" s="101"/>
      <c r="J35" s="131"/>
    </row>
    <row r="36" spans="1:10" s="33" customFormat="1" ht="24" hidden="1" customHeight="1" x14ac:dyDescent="0.2">
      <c r="A36" s="40" t="s">
        <v>661</v>
      </c>
      <c r="B36" s="56" t="s">
        <v>677</v>
      </c>
      <c r="C36" s="57" t="s">
        <v>851</v>
      </c>
      <c r="D36" s="107"/>
      <c r="E36" s="58">
        <v>2882.3745129842223</v>
      </c>
      <c r="F36" s="2">
        <f t="shared" si="1"/>
        <v>0</v>
      </c>
      <c r="G36" s="37"/>
      <c r="H36" s="38">
        <f t="shared" si="0"/>
        <v>0</v>
      </c>
      <c r="I36" s="101"/>
      <c r="J36" s="131"/>
    </row>
    <row r="37" spans="1:10" s="33" customFormat="1" ht="24" hidden="1" customHeight="1" x14ac:dyDescent="0.2">
      <c r="A37" s="40" t="s">
        <v>662</v>
      </c>
      <c r="B37" s="56" t="s">
        <v>215</v>
      </c>
      <c r="C37" s="57" t="s">
        <v>851</v>
      </c>
      <c r="D37" s="107"/>
      <c r="E37" s="58">
        <v>3430.377084448297</v>
      </c>
      <c r="F37" s="2">
        <f t="shared" si="1"/>
        <v>0</v>
      </c>
      <c r="G37" s="37"/>
      <c r="H37" s="38">
        <f t="shared" si="0"/>
        <v>0</v>
      </c>
      <c r="I37" s="101"/>
      <c r="J37" s="131"/>
    </row>
    <row r="38" spans="1:10" s="33" customFormat="1" ht="24" hidden="1" customHeight="1" x14ac:dyDescent="0.2">
      <c r="A38" s="40" t="s">
        <v>663</v>
      </c>
      <c r="B38" s="10" t="s">
        <v>993</v>
      </c>
      <c r="C38" s="57" t="s">
        <v>851</v>
      </c>
      <c r="D38" s="107"/>
      <c r="E38" s="58">
        <v>2811.1936851522969</v>
      </c>
      <c r="F38" s="2">
        <f t="shared" si="1"/>
        <v>0</v>
      </c>
      <c r="G38" s="37"/>
      <c r="H38" s="38">
        <f t="shared" si="0"/>
        <v>0</v>
      </c>
      <c r="I38" s="101"/>
      <c r="J38" s="131"/>
    </row>
    <row r="39" spans="1:10" s="33" customFormat="1" ht="12" hidden="1" customHeight="1" x14ac:dyDescent="0.2">
      <c r="A39" s="40" t="s">
        <v>664</v>
      </c>
      <c r="B39" s="10" t="s">
        <v>1</v>
      </c>
      <c r="C39" s="57" t="s">
        <v>851</v>
      </c>
      <c r="D39" s="107"/>
      <c r="E39" s="58">
        <v>3894.7646339202965</v>
      </c>
      <c r="F39" s="2">
        <f>D39*E39</f>
        <v>0</v>
      </c>
      <c r="G39" s="37"/>
      <c r="H39" s="38">
        <f t="shared" si="0"/>
        <v>0</v>
      </c>
      <c r="I39" s="101"/>
      <c r="J39" s="131"/>
    </row>
    <row r="40" spans="1:10" s="33" customFormat="1" ht="24" hidden="1" customHeight="1" x14ac:dyDescent="0.2">
      <c r="A40" s="40" t="s">
        <v>665</v>
      </c>
      <c r="B40" s="126" t="s">
        <v>1245</v>
      </c>
      <c r="C40" s="110" t="s">
        <v>851</v>
      </c>
      <c r="D40" s="107"/>
      <c r="E40" s="58">
        <v>2643.9636411681486</v>
      </c>
      <c r="F40" s="32">
        <f t="shared" si="1"/>
        <v>0</v>
      </c>
      <c r="G40" s="37"/>
      <c r="H40" s="38">
        <f t="shared" si="0"/>
        <v>0</v>
      </c>
      <c r="I40" s="101"/>
      <c r="J40" s="131"/>
    </row>
    <row r="41" spans="1:10" s="33" customFormat="1" ht="24" hidden="1" customHeight="1" x14ac:dyDescent="0.2">
      <c r="A41" s="40" t="s">
        <v>666</v>
      </c>
      <c r="B41" s="56" t="s">
        <v>787</v>
      </c>
      <c r="C41" s="57" t="s">
        <v>696</v>
      </c>
      <c r="D41" s="107"/>
      <c r="E41" s="58">
        <v>576.47490259684446</v>
      </c>
      <c r="F41" s="2">
        <f t="shared" si="1"/>
        <v>0</v>
      </c>
      <c r="G41" s="37"/>
      <c r="H41" s="38">
        <f t="shared" si="0"/>
        <v>0</v>
      </c>
      <c r="I41" s="101"/>
      <c r="J41" s="131"/>
    </row>
    <row r="42" spans="1:10" s="33" customFormat="1" ht="16.5" hidden="1" customHeight="1" x14ac:dyDescent="0.2">
      <c r="A42" s="40" t="s">
        <v>667</v>
      </c>
      <c r="B42" s="56" t="s">
        <v>899</v>
      </c>
      <c r="C42" s="57" t="s">
        <v>851</v>
      </c>
      <c r="D42" s="107"/>
      <c r="E42" s="58">
        <v>1279.2733238849187</v>
      </c>
      <c r="F42" s="2">
        <f>D42*E42</f>
        <v>0</v>
      </c>
      <c r="G42" s="37"/>
      <c r="H42" s="38">
        <f t="shared" si="0"/>
        <v>0</v>
      </c>
      <c r="I42" s="101"/>
      <c r="J42" s="131"/>
    </row>
    <row r="43" spans="1:10" s="33" customFormat="1" ht="12" hidden="1" customHeight="1" x14ac:dyDescent="0.2">
      <c r="A43" s="40" t="s">
        <v>668</v>
      </c>
      <c r="B43" s="56" t="s">
        <v>788</v>
      </c>
      <c r="C43" s="57" t="s">
        <v>851</v>
      </c>
      <c r="D43" s="107"/>
      <c r="E43" s="58">
        <v>2460.6954602113778</v>
      </c>
      <c r="F43" s="2">
        <f t="shared" si="1"/>
        <v>0</v>
      </c>
      <c r="G43" s="37"/>
      <c r="H43" s="38">
        <f t="shared" si="0"/>
        <v>0</v>
      </c>
      <c r="I43" s="101"/>
      <c r="J43" s="131"/>
    </row>
    <row r="44" spans="1:10" s="33" customFormat="1" ht="24" hidden="1" customHeight="1" x14ac:dyDescent="0.2">
      <c r="A44" s="40" t="s">
        <v>669</v>
      </c>
      <c r="B44" s="56" t="s">
        <v>791</v>
      </c>
      <c r="C44" s="57" t="s">
        <v>851</v>
      </c>
      <c r="D44" s="107"/>
      <c r="E44" s="58">
        <v>2994.4618661090672</v>
      </c>
      <c r="F44" s="2">
        <f t="shared" si="1"/>
        <v>0</v>
      </c>
      <c r="G44" s="37"/>
      <c r="H44" s="38">
        <f t="shared" si="0"/>
        <v>0</v>
      </c>
      <c r="I44" s="101"/>
      <c r="J44" s="131"/>
    </row>
    <row r="45" spans="1:10" s="33" customFormat="1" ht="24" hidden="1" customHeight="1" x14ac:dyDescent="0.2">
      <c r="A45" s="40" t="s">
        <v>670</v>
      </c>
      <c r="B45" s="56" t="s">
        <v>16</v>
      </c>
      <c r="C45" s="57" t="s">
        <v>851</v>
      </c>
      <c r="D45" s="107"/>
      <c r="E45" s="58">
        <v>3768.4411152290668</v>
      </c>
      <c r="F45" s="2">
        <f t="shared" si="1"/>
        <v>0</v>
      </c>
      <c r="G45" s="37"/>
      <c r="H45" s="38">
        <f t="shared" si="0"/>
        <v>0</v>
      </c>
      <c r="I45" s="101"/>
      <c r="J45" s="131"/>
    </row>
    <row r="46" spans="1:10" s="33" customFormat="1" ht="24" hidden="1" customHeight="1" x14ac:dyDescent="0.2">
      <c r="A46" s="40" t="s">
        <v>671</v>
      </c>
      <c r="B46" s="56" t="s">
        <v>789</v>
      </c>
      <c r="C46" s="57" t="s">
        <v>851</v>
      </c>
      <c r="D46" s="107"/>
      <c r="E46" s="58">
        <v>2403.7507979458373</v>
      </c>
      <c r="F46" s="2">
        <f t="shared" si="1"/>
        <v>0</v>
      </c>
      <c r="G46" s="37"/>
      <c r="H46" s="38">
        <f t="shared" si="0"/>
        <v>0</v>
      </c>
      <c r="I46" s="101"/>
      <c r="J46" s="131"/>
    </row>
    <row r="47" spans="1:10" s="33" customFormat="1" ht="24" customHeight="1" x14ac:dyDescent="0.2">
      <c r="A47" s="40" t="s">
        <v>672</v>
      </c>
      <c r="B47" s="10" t="s">
        <v>1450</v>
      </c>
      <c r="C47" s="57" t="s">
        <v>851</v>
      </c>
      <c r="D47" s="107">
        <v>130.80000000000001</v>
      </c>
      <c r="E47" s="58">
        <v>11560.87</v>
      </c>
      <c r="F47" s="2">
        <f t="shared" si="1"/>
        <v>1512161.7960000003</v>
      </c>
      <c r="G47" s="37"/>
      <c r="H47" s="38">
        <f t="shared" si="0"/>
        <v>0.10423206494172803</v>
      </c>
      <c r="I47" s="101"/>
      <c r="J47" s="131"/>
    </row>
    <row r="48" spans="1:10" s="33" customFormat="1" ht="12" hidden="1" customHeight="1" x14ac:dyDescent="0.2">
      <c r="A48" s="40" t="s">
        <v>673</v>
      </c>
      <c r="B48" s="56" t="s">
        <v>900</v>
      </c>
      <c r="C48" s="57" t="s">
        <v>851</v>
      </c>
      <c r="D48" s="107"/>
      <c r="E48" s="58">
        <v>1869.9843920481485</v>
      </c>
      <c r="F48" s="2">
        <f>D48*E48</f>
        <v>0</v>
      </c>
      <c r="G48" s="37"/>
      <c r="H48" s="38">
        <f t="shared" si="0"/>
        <v>0</v>
      </c>
      <c r="I48" s="101"/>
      <c r="J48" s="131"/>
    </row>
    <row r="49" spans="1:10" s="33" customFormat="1" ht="24" hidden="1" customHeight="1" x14ac:dyDescent="0.2">
      <c r="A49" s="40" t="s">
        <v>674</v>
      </c>
      <c r="B49" s="56" t="s">
        <v>1447</v>
      </c>
      <c r="C49" s="57" t="s">
        <v>851</v>
      </c>
      <c r="D49" s="107"/>
      <c r="E49" s="58">
        <v>3570.9367687059112</v>
      </c>
      <c r="F49" s="2">
        <f t="shared" si="1"/>
        <v>0</v>
      </c>
      <c r="G49" s="37"/>
      <c r="H49" s="38">
        <f t="shared" si="0"/>
        <v>0</v>
      </c>
      <c r="I49" s="101"/>
      <c r="J49" s="131"/>
    </row>
    <row r="50" spans="1:10" s="33" customFormat="1" ht="24" hidden="1" customHeight="1" x14ac:dyDescent="0.2">
      <c r="A50" s="40" t="s">
        <v>808</v>
      </c>
      <c r="B50" s="56" t="s">
        <v>1448</v>
      </c>
      <c r="C50" s="57" t="s">
        <v>851</v>
      </c>
      <c r="D50" s="107"/>
      <c r="E50" s="58">
        <v>2840.0264105663146</v>
      </c>
      <c r="F50" s="2">
        <f t="shared" si="1"/>
        <v>0</v>
      </c>
      <c r="G50" s="37"/>
      <c r="H50" s="38">
        <f t="shared" si="0"/>
        <v>0</v>
      </c>
      <c r="I50" s="101"/>
      <c r="J50" s="131"/>
    </row>
    <row r="51" spans="1:10" s="33" customFormat="1" ht="24" hidden="1" customHeight="1" x14ac:dyDescent="0.2">
      <c r="A51" s="40" t="s">
        <v>809</v>
      </c>
      <c r="B51" s="56" t="s">
        <v>916</v>
      </c>
      <c r="C51" s="57" t="s">
        <v>851</v>
      </c>
      <c r="D51" s="107"/>
      <c r="E51" s="58">
        <v>5622.3873703045938</v>
      </c>
      <c r="F51" s="2">
        <f t="shared" si="1"/>
        <v>0</v>
      </c>
      <c r="G51" s="37"/>
      <c r="H51" s="38">
        <f t="shared" si="0"/>
        <v>0</v>
      </c>
      <c r="I51" s="101"/>
      <c r="J51" s="131"/>
    </row>
    <row r="52" spans="1:10" s="33" customFormat="1" ht="24" hidden="1" customHeight="1" x14ac:dyDescent="0.2">
      <c r="A52" s="40" t="s">
        <v>810</v>
      </c>
      <c r="B52" s="56" t="s">
        <v>219</v>
      </c>
      <c r="C52" s="57" t="s">
        <v>851</v>
      </c>
      <c r="D52" s="107"/>
      <c r="E52" s="58">
        <v>4303.7668417080649</v>
      </c>
      <c r="F52" s="2">
        <f t="shared" si="1"/>
        <v>0</v>
      </c>
      <c r="G52" s="37"/>
      <c r="H52" s="38">
        <f t="shared" si="0"/>
        <v>0</v>
      </c>
      <c r="I52" s="101"/>
      <c r="J52" s="131"/>
    </row>
    <row r="53" spans="1:10" s="33" customFormat="1" ht="48" hidden="1" x14ac:dyDescent="0.2">
      <c r="A53" s="40" t="s">
        <v>387</v>
      </c>
      <c r="B53" s="56" t="s">
        <v>792</v>
      </c>
      <c r="C53" s="57" t="s">
        <v>851</v>
      </c>
      <c r="D53" s="107"/>
      <c r="E53" s="58">
        <v>35645.344595528062</v>
      </c>
      <c r="F53" s="2">
        <f t="shared" si="1"/>
        <v>0</v>
      </c>
      <c r="G53" s="37"/>
      <c r="H53" s="38">
        <f t="shared" si="0"/>
        <v>0</v>
      </c>
      <c r="I53" s="101"/>
      <c r="J53" s="131"/>
    </row>
    <row r="54" spans="1:10" s="33" customFormat="1" ht="24" hidden="1" customHeight="1" x14ac:dyDescent="0.2">
      <c r="A54" s="40" t="s">
        <v>388</v>
      </c>
      <c r="B54" s="56" t="s">
        <v>79</v>
      </c>
      <c r="C54" s="57" t="s">
        <v>851</v>
      </c>
      <c r="D54" s="107"/>
      <c r="E54" s="58">
        <v>3051.0361042285449</v>
      </c>
      <c r="F54" s="2">
        <f>D54*E54</f>
        <v>0</v>
      </c>
      <c r="G54" s="37"/>
      <c r="H54" s="38">
        <f t="shared" si="0"/>
        <v>0</v>
      </c>
      <c r="I54" s="101"/>
      <c r="J54" s="131"/>
    </row>
    <row r="55" spans="1:10" s="33" customFormat="1" ht="24" hidden="1" customHeight="1" x14ac:dyDescent="0.2">
      <c r="A55" s="40" t="s">
        <v>389</v>
      </c>
      <c r="B55" s="56" t="s">
        <v>885</v>
      </c>
      <c r="C55" s="57" t="s">
        <v>851</v>
      </c>
      <c r="D55" s="107"/>
      <c r="E55" s="58">
        <v>5022.6033999687616</v>
      </c>
      <c r="F55" s="2">
        <f t="shared" si="1"/>
        <v>0</v>
      </c>
      <c r="G55" s="37"/>
      <c r="H55" s="38">
        <f t="shared" si="0"/>
        <v>0</v>
      </c>
      <c r="I55" s="101"/>
      <c r="J55" s="131"/>
    </row>
    <row r="56" spans="1:10" s="33" customFormat="1" ht="24" customHeight="1" x14ac:dyDescent="0.2">
      <c r="A56" s="40" t="s">
        <v>390</v>
      </c>
      <c r="B56" s="56" t="s">
        <v>1449</v>
      </c>
      <c r="C56" s="57" t="s">
        <v>236</v>
      </c>
      <c r="D56" s="107">
        <v>5</v>
      </c>
      <c r="E56" s="58">
        <v>8993.9699999999993</v>
      </c>
      <c r="F56" s="2">
        <f t="shared" si="1"/>
        <v>44969.85</v>
      </c>
      <c r="G56" s="37"/>
      <c r="H56" s="38">
        <f t="shared" si="0"/>
        <v>3.0997346567137895E-3</v>
      </c>
      <c r="I56" s="101"/>
      <c r="J56" s="131"/>
    </row>
    <row r="57" spans="1:10" s="33" customFormat="1" ht="12" hidden="1" customHeight="1" x14ac:dyDescent="0.2">
      <c r="A57" s="40" t="s">
        <v>701</v>
      </c>
      <c r="B57" s="10" t="s">
        <v>157</v>
      </c>
      <c r="C57" s="57"/>
      <c r="D57" s="107"/>
      <c r="E57" s="58"/>
      <c r="F57" s="2"/>
      <c r="G57" s="37"/>
      <c r="H57" s="38"/>
      <c r="I57" s="101"/>
      <c r="J57" s="131"/>
    </row>
    <row r="58" spans="1:10" s="33" customFormat="1" ht="36" hidden="1" customHeight="1" x14ac:dyDescent="0.2">
      <c r="A58" s="40" t="s">
        <v>293</v>
      </c>
      <c r="B58" s="10" t="s">
        <v>146</v>
      </c>
      <c r="C58" s="57" t="s">
        <v>236</v>
      </c>
      <c r="D58" s="107"/>
      <c r="E58" s="58">
        <v>1404.3474576440813</v>
      </c>
      <c r="F58" s="2">
        <f>D58*E58</f>
        <v>0</v>
      </c>
      <c r="G58" s="37"/>
      <c r="H58" s="38">
        <f>F58/$G$810</f>
        <v>0</v>
      </c>
      <c r="I58" s="101"/>
      <c r="J58" s="131"/>
    </row>
    <row r="59" spans="1:10" s="33" customFormat="1" ht="12" hidden="1" customHeight="1" x14ac:dyDescent="0.2">
      <c r="A59" s="40" t="s">
        <v>702</v>
      </c>
      <c r="B59" s="10" t="s">
        <v>158</v>
      </c>
      <c r="C59" s="57"/>
      <c r="D59" s="107"/>
      <c r="E59" s="58"/>
      <c r="F59" s="2"/>
      <c r="G59" s="37"/>
      <c r="H59" s="38"/>
      <c r="I59" s="101"/>
      <c r="J59" s="131"/>
    </row>
    <row r="60" spans="1:10" s="33" customFormat="1" ht="12" hidden="1" customHeight="1" x14ac:dyDescent="0.2">
      <c r="A60" s="40" t="s">
        <v>294</v>
      </c>
      <c r="B60" s="10" t="s">
        <v>198</v>
      </c>
      <c r="C60" s="57" t="s">
        <v>851</v>
      </c>
      <c r="D60" s="107"/>
      <c r="E60" s="58">
        <v>618.60675524370879</v>
      </c>
      <c r="F60" s="2">
        <f>D60*E60</f>
        <v>0</v>
      </c>
      <c r="G60" s="37"/>
      <c r="H60" s="38">
        <f>F60/$G$810</f>
        <v>0</v>
      </c>
      <c r="I60" s="101"/>
      <c r="J60" s="131"/>
    </row>
    <row r="61" spans="1:10" s="33" customFormat="1" ht="12" customHeight="1" x14ac:dyDescent="0.2">
      <c r="A61" s="40" t="s">
        <v>154</v>
      </c>
      <c r="B61" s="10" t="s">
        <v>159</v>
      </c>
      <c r="C61" s="57"/>
      <c r="D61" s="107"/>
      <c r="E61" s="58"/>
      <c r="F61" s="2"/>
      <c r="G61" s="37"/>
      <c r="H61" s="38"/>
      <c r="I61" s="101"/>
      <c r="J61" s="131"/>
    </row>
    <row r="62" spans="1:10" s="159" customFormat="1" ht="12" customHeight="1" x14ac:dyDescent="0.2">
      <c r="A62" s="40" t="s">
        <v>295</v>
      </c>
      <c r="B62" s="10" t="s">
        <v>330</v>
      </c>
      <c r="C62" s="57" t="s">
        <v>696</v>
      </c>
      <c r="D62" s="107">
        <v>154</v>
      </c>
      <c r="E62" s="58">
        <v>6784.77</v>
      </c>
      <c r="F62" s="2">
        <f>D62*E62</f>
        <v>1044854.5800000001</v>
      </c>
      <c r="G62" s="157"/>
      <c r="H62" s="38">
        <f>F62/$G$810</f>
        <v>7.2020964109333938E-2</v>
      </c>
      <c r="I62" s="158"/>
      <c r="J62" s="131"/>
    </row>
    <row r="63" spans="1:10" s="159" customFormat="1" ht="12" customHeight="1" x14ac:dyDescent="0.2">
      <c r="A63" s="40" t="s">
        <v>171</v>
      </c>
      <c r="B63" s="10" t="s">
        <v>1184</v>
      </c>
      <c r="C63" s="57" t="s">
        <v>696</v>
      </c>
      <c r="D63" s="107">
        <v>111.1</v>
      </c>
      <c r="E63" s="58">
        <v>5427.82</v>
      </c>
      <c r="F63" s="2">
        <f>D63*E63</f>
        <v>603030.80199999991</v>
      </c>
      <c r="G63" s="157"/>
      <c r="H63" s="38">
        <f>F63/$G$810</f>
        <v>4.1566415632369486E-2</v>
      </c>
      <c r="I63" s="158"/>
      <c r="J63" s="131"/>
    </row>
    <row r="64" spans="1:10" s="33" customFormat="1" ht="24" hidden="1" customHeight="1" x14ac:dyDescent="0.2">
      <c r="A64" s="40" t="s">
        <v>199</v>
      </c>
      <c r="B64" s="56" t="s">
        <v>586</v>
      </c>
      <c r="C64" s="57" t="s">
        <v>696</v>
      </c>
      <c r="D64" s="107"/>
      <c r="E64" s="58">
        <v>20541.048252645131</v>
      </c>
      <c r="F64" s="2">
        <f t="shared" ref="F64:F74" si="2">D64*E64</f>
        <v>0</v>
      </c>
      <c r="G64" s="37"/>
      <c r="H64" s="38">
        <f>F64/$G$810</f>
        <v>0</v>
      </c>
      <c r="I64" s="101"/>
      <c r="J64" s="131"/>
    </row>
    <row r="65" spans="1:10" s="33" customFormat="1" ht="12" hidden="1" customHeight="1" x14ac:dyDescent="0.2">
      <c r="A65" s="40" t="s">
        <v>200</v>
      </c>
      <c r="B65" s="56" t="s">
        <v>1074</v>
      </c>
      <c r="C65" s="57" t="s">
        <v>696</v>
      </c>
      <c r="D65" s="107"/>
      <c r="E65" s="58">
        <v>2423.6311387839728</v>
      </c>
      <c r="F65" s="2">
        <f t="shared" si="2"/>
        <v>0</v>
      </c>
      <c r="G65" s="37"/>
      <c r="H65" s="38">
        <f>F65/$G$810</f>
        <v>0</v>
      </c>
      <c r="I65" s="101"/>
      <c r="J65" s="131"/>
    </row>
    <row r="66" spans="1:10" s="33" customFormat="1" ht="12" customHeight="1" x14ac:dyDescent="0.2">
      <c r="A66" s="40" t="s">
        <v>155</v>
      </c>
      <c r="B66" s="56" t="s">
        <v>160</v>
      </c>
      <c r="C66" s="57"/>
      <c r="D66" s="107"/>
      <c r="E66" s="58"/>
      <c r="F66" s="2"/>
      <c r="G66" s="37"/>
      <c r="H66" s="38"/>
      <c r="I66" s="101"/>
      <c r="J66" s="131"/>
    </row>
    <row r="67" spans="1:10" s="33" customFormat="1" ht="24" customHeight="1" x14ac:dyDescent="0.2">
      <c r="A67" s="40" t="s">
        <v>296</v>
      </c>
      <c r="B67" s="10" t="s">
        <v>575</v>
      </c>
      <c r="C67" s="57" t="s">
        <v>851</v>
      </c>
      <c r="D67" s="107">
        <v>20</v>
      </c>
      <c r="E67" s="160">
        <v>24099.71</v>
      </c>
      <c r="F67" s="2">
        <f>D67*E67</f>
        <v>481994.19999999995</v>
      </c>
      <c r="G67" s="37"/>
      <c r="H67" s="38">
        <f>F67/$G$810</f>
        <v>3.3223462521556939E-2</v>
      </c>
      <c r="I67" s="101"/>
      <c r="J67" s="131"/>
    </row>
    <row r="68" spans="1:10" s="33" customFormat="1" ht="24" customHeight="1" x14ac:dyDescent="0.2">
      <c r="A68" s="40" t="s">
        <v>201</v>
      </c>
      <c r="B68" s="10" t="s">
        <v>741</v>
      </c>
      <c r="C68" s="110" t="s">
        <v>851</v>
      </c>
      <c r="D68" s="107">
        <v>25</v>
      </c>
      <c r="E68" s="58">
        <v>19900.68</v>
      </c>
      <c r="F68" s="32">
        <f>D68*E68</f>
        <v>497517</v>
      </c>
      <c r="G68" s="37"/>
      <c r="H68" s="38">
        <f>F68/$G$810</f>
        <v>3.4293436317983587E-2</v>
      </c>
      <c r="I68" s="101"/>
      <c r="J68" s="131"/>
    </row>
    <row r="69" spans="1:10" s="33" customFormat="1" ht="24" hidden="1" customHeight="1" x14ac:dyDescent="0.2">
      <c r="A69" s="40" t="s">
        <v>35</v>
      </c>
      <c r="B69" s="56" t="s">
        <v>953</v>
      </c>
      <c r="C69" s="57" t="s">
        <v>236</v>
      </c>
      <c r="D69" s="107"/>
      <c r="E69" s="58">
        <v>48016.05463782751</v>
      </c>
      <c r="F69" s="2">
        <f>D69*E69</f>
        <v>0</v>
      </c>
      <c r="G69" s="37"/>
      <c r="H69" s="38">
        <f>F69/$G$810</f>
        <v>0</v>
      </c>
      <c r="I69" s="101"/>
      <c r="J69" s="131"/>
    </row>
    <row r="70" spans="1:10" s="33" customFormat="1" ht="12" hidden="1" customHeight="1" x14ac:dyDescent="0.2">
      <c r="A70" s="40" t="s">
        <v>8</v>
      </c>
      <c r="B70" s="56" t="s">
        <v>9</v>
      </c>
      <c r="C70" s="57" t="s">
        <v>102</v>
      </c>
      <c r="D70" s="107"/>
      <c r="E70" s="58">
        <v>12219.582374733156</v>
      </c>
      <c r="F70" s="2">
        <f>D70*E70</f>
        <v>0</v>
      </c>
      <c r="G70" s="37"/>
      <c r="H70" s="38">
        <f>F70/$G$810</f>
        <v>0</v>
      </c>
      <c r="I70" s="101"/>
      <c r="J70" s="131"/>
    </row>
    <row r="71" spans="1:10" s="33" customFormat="1" ht="12" hidden="1" customHeight="1" x14ac:dyDescent="0.2">
      <c r="A71" s="40" t="s">
        <v>156</v>
      </c>
      <c r="B71" s="10" t="s">
        <v>161</v>
      </c>
      <c r="C71" s="57"/>
      <c r="D71" s="107"/>
      <c r="E71" s="58"/>
      <c r="F71" s="2"/>
      <c r="G71" s="37"/>
      <c r="H71" s="38"/>
      <c r="I71" s="101"/>
      <c r="J71" s="131"/>
    </row>
    <row r="72" spans="1:10" s="33" customFormat="1" ht="36" hidden="1" customHeight="1" x14ac:dyDescent="0.2">
      <c r="A72" s="40" t="s">
        <v>172</v>
      </c>
      <c r="B72" s="10" t="s">
        <v>592</v>
      </c>
      <c r="C72" s="57" t="s">
        <v>236</v>
      </c>
      <c r="D72" s="107"/>
      <c r="E72" s="58">
        <v>72644.3728567496</v>
      </c>
      <c r="F72" s="2">
        <f t="shared" si="2"/>
        <v>0</v>
      </c>
      <c r="G72" s="37"/>
      <c r="H72" s="38">
        <f>F72/$G$810</f>
        <v>0</v>
      </c>
      <c r="I72" s="101"/>
      <c r="J72" s="131"/>
    </row>
    <row r="73" spans="1:10" s="33" customFormat="1" ht="12" hidden="1" customHeight="1" x14ac:dyDescent="0.2">
      <c r="A73" s="40" t="s">
        <v>380</v>
      </c>
      <c r="B73" s="10" t="s">
        <v>162</v>
      </c>
      <c r="C73" s="57"/>
      <c r="D73" s="107"/>
      <c r="E73" s="58"/>
      <c r="F73" s="2"/>
      <c r="G73" s="37"/>
      <c r="H73" s="38"/>
      <c r="I73" s="102"/>
      <c r="J73" s="131"/>
    </row>
    <row r="74" spans="1:10" s="33" customFormat="1" ht="36" hidden="1" customHeight="1" x14ac:dyDescent="0.2">
      <c r="A74" s="40" t="s">
        <v>324</v>
      </c>
      <c r="B74" s="10" t="s">
        <v>253</v>
      </c>
      <c r="C74" s="57" t="s">
        <v>851</v>
      </c>
      <c r="D74" s="107"/>
      <c r="E74" s="58">
        <v>652.59935027415781</v>
      </c>
      <c r="F74" s="2">
        <f t="shared" si="2"/>
        <v>0</v>
      </c>
      <c r="G74" s="37"/>
      <c r="H74" s="38">
        <f>F74/$G$810</f>
        <v>0</v>
      </c>
      <c r="I74" s="102"/>
      <c r="J74" s="131"/>
    </row>
    <row r="75" spans="1:10" s="42" customFormat="1" ht="12" customHeight="1" x14ac:dyDescent="0.2">
      <c r="A75" s="46"/>
      <c r="B75" s="86"/>
      <c r="C75" s="68"/>
      <c r="D75" s="69"/>
      <c r="E75" s="87"/>
      <c r="F75" s="80"/>
      <c r="G75" s="88"/>
      <c r="H75" s="81"/>
      <c r="I75" s="103">
        <f>SUM(H13:H74)</f>
        <v>0.28843607817968575</v>
      </c>
      <c r="J75" s="132"/>
    </row>
    <row r="76" spans="1:10" s="33" customFormat="1" ht="12" hidden="1" customHeight="1" x14ac:dyDescent="0.2">
      <c r="A76" s="44" t="s">
        <v>213</v>
      </c>
      <c r="B76" s="93" t="s">
        <v>163</v>
      </c>
      <c r="C76" s="94"/>
      <c r="D76" s="106"/>
      <c r="E76" s="48"/>
      <c r="F76" s="95"/>
      <c r="G76" s="5">
        <f>SUBTOTAL(109,F76:F87)</f>
        <v>0</v>
      </c>
      <c r="H76" s="6">
        <f>G76/$G$810</f>
        <v>0</v>
      </c>
      <c r="I76" s="101"/>
      <c r="J76" s="131"/>
    </row>
    <row r="77" spans="1:10" s="33" customFormat="1" ht="12" hidden="1" customHeight="1" x14ac:dyDescent="0.2">
      <c r="A77" s="59" t="s">
        <v>404</v>
      </c>
      <c r="B77" s="60" t="s">
        <v>323</v>
      </c>
      <c r="C77" s="57" t="s">
        <v>235</v>
      </c>
      <c r="D77" s="107"/>
      <c r="E77" s="118">
        <v>3513.9921064403707</v>
      </c>
      <c r="F77" s="2">
        <f t="shared" ref="F77:F86" si="3">D77*E77</f>
        <v>0</v>
      </c>
      <c r="G77" s="3"/>
      <c r="H77" s="38">
        <f t="shared" ref="H77:H86" si="4">F77/$G$810</f>
        <v>0</v>
      </c>
      <c r="I77" s="101"/>
      <c r="J77" s="131"/>
    </row>
    <row r="78" spans="1:10" s="33" customFormat="1" ht="36" hidden="1" customHeight="1" x14ac:dyDescent="0.2">
      <c r="A78" s="59" t="s">
        <v>188</v>
      </c>
      <c r="B78" s="115" t="s">
        <v>878</v>
      </c>
      <c r="C78" s="57" t="s">
        <v>235</v>
      </c>
      <c r="D78" s="107"/>
      <c r="E78" s="118">
        <v>9796.8455539773058</v>
      </c>
      <c r="F78" s="2">
        <f t="shared" si="3"/>
        <v>0</v>
      </c>
      <c r="G78" s="3"/>
      <c r="H78" s="38">
        <f t="shared" si="4"/>
        <v>0</v>
      </c>
      <c r="I78" s="101"/>
      <c r="J78" s="131"/>
    </row>
    <row r="79" spans="1:10" s="33" customFormat="1" ht="12" hidden="1" customHeight="1" x14ac:dyDescent="0.2">
      <c r="A79" s="59" t="s">
        <v>164</v>
      </c>
      <c r="B79" s="60" t="s">
        <v>60</v>
      </c>
      <c r="C79" s="57" t="s">
        <v>851</v>
      </c>
      <c r="D79" s="107"/>
      <c r="E79" s="35">
        <v>6789.1500457286747</v>
      </c>
      <c r="F79" s="2">
        <f t="shared" si="3"/>
        <v>0</v>
      </c>
      <c r="G79" s="3"/>
      <c r="H79" s="38">
        <f t="shared" si="4"/>
        <v>0</v>
      </c>
      <c r="I79" s="101"/>
      <c r="J79" s="131"/>
    </row>
    <row r="80" spans="1:10" s="33" customFormat="1" ht="24" hidden="1" customHeight="1" x14ac:dyDescent="0.2">
      <c r="A80" s="59" t="s">
        <v>165</v>
      </c>
      <c r="B80" s="60" t="s">
        <v>36</v>
      </c>
      <c r="C80" s="57" t="s">
        <v>235</v>
      </c>
      <c r="D80" s="107"/>
      <c r="E80" s="35">
        <v>6909.0917024132414</v>
      </c>
      <c r="F80" s="2">
        <f t="shared" si="3"/>
        <v>0</v>
      </c>
      <c r="G80" s="3"/>
      <c r="H80" s="38">
        <f t="shared" si="4"/>
        <v>0</v>
      </c>
      <c r="I80" s="101"/>
      <c r="J80" s="131"/>
    </row>
    <row r="81" spans="1:10" s="33" customFormat="1" ht="50.25" hidden="1" customHeight="1" x14ac:dyDescent="0.2">
      <c r="A81" s="59" t="s">
        <v>1075</v>
      </c>
      <c r="B81" s="115" t="s">
        <v>969</v>
      </c>
      <c r="C81" s="57" t="s">
        <v>235</v>
      </c>
      <c r="D81" s="107"/>
      <c r="E81" s="35">
        <v>5622.3873703045938</v>
      </c>
      <c r="F81" s="2">
        <f>D81*E81</f>
        <v>0</v>
      </c>
      <c r="G81" s="3"/>
      <c r="H81" s="38">
        <f t="shared" si="4"/>
        <v>0</v>
      </c>
      <c r="I81" s="101"/>
      <c r="J81" s="131"/>
    </row>
    <row r="82" spans="1:10" s="33" customFormat="1" ht="24" hidden="1" customHeight="1" x14ac:dyDescent="0.2">
      <c r="A82" s="59" t="s">
        <v>166</v>
      </c>
      <c r="B82" s="60" t="s">
        <v>987</v>
      </c>
      <c r="C82" s="57" t="s">
        <v>235</v>
      </c>
      <c r="D82" s="107"/>
      <c r="E82" s="35">
        <v>16304.923373883321</v>
      </c>
      <c r="F82" s="2">
        <f>D82*E82</f>
        <v>0</v>
      </c>
      <c r="G82" s="3"/>
      <c r="H82" s="38">
        <f t="shared" si="4"/>
        <v>0</v>
      </c>
      <c r="I82" s="102"/>
      <c r="J82" s="131"/>
    </row>
    <row r="83" spans="1:10" ht="12" hidden="1" customHeight="1" x14ac:dyDescent="0.2">
      <c r="A83" s="59" t="s">
        <v>290</v>
      </c>
      <c r="B83" s="60" t="s">
        <v>1197</v>
      </c>
      <c r="C83" s="57" t="s">
        <v>696</v>
      </c>
      <c r="D83" s="107"/>
      <c r="E83" s="35">
        <v>2901.351435342182</v>
      </c>
      <c r="F83" s="2">
        <f t="shared" si="3"/>
        <v>0</v>
      </c>
      <c r="G83" s="3"/>
      <c r="H83" s="38">
        <f t="shared" si="4"/>
        <v>0</v>
      </c>
      <c r="I83" s="104"/>
    </row>
    <row r="84" spans="1:10" ht="12" hidden="1" customHeight="1" x14ac:dyDescent="0.2">
      <c r="A84" s="59" t="s">
        <v>291</v>
      </c>
      <c r="B84" s="60" t="s">
        <v>62</v>
      </c>
      <c r="C84" s="57" t="s">
        <v>696</v>
      </c>
      <c r="D84" s="107"/>
      <c r="E84" s="35">
        <v>2850.4648126321822</v>
      </c>
      <c r="F84" s="2">
        <f t="shared" si="3"/>
        <v>0</v>
      </c>
      <c r="G84" s="3"/>
      <c r="H84" s="38">
        <f t="shared" si="4"/>
        <v>0</v>
      </c>
      <c r="I84" s="104"/>
    </row>
    <row r="85" spans="1:10" ht="12" hidden="1" customHeight="1" x14ac:dyDescent="0.2">
      <c r="A85" s="59" t="s">
        <v>173</v>
      </c>
      <c r="B85" s="60" t="s">
        <v>63</v>
      </c>
      <c r="C85" s="57" t="s">
        <v>696</v>
      </c>
      <c r="D85" s="107"/>
      <c r="E85" s="35">
        <v>2799.578189922182</v>
      </c>
      <c r="F85" s="2">
        <f t="shared" si="3"/>
        <v>0</v>
      </c>
      <c r="G85" s="3"/>
      <c r="H85" s="38">
        <f t="shared" si="4"/>
        <v>0</v>
      </c>
      <c r="I85" s="104"/>
    </row>
    <row r="86" spans="1:10" ht="12" hidden="1" customHeight="1" x14ac:dyDescent="0.2">
      <c r="A86" s="59" t="s">
        <v>1076</v>
      </c>
      <c r="B86" s="60" t="s">
        <v>1256</v>
      </c>
      <c r="C86" s="57" t="s">
        <v>696</v>
      </c>
      <c r="D86" s="107"/>
      <c r="E86" s="35">
        <v>1371.0441975261483</v>
      </c>
      <c r="F86" s="2">
        <f t="shared" si="3"/>
        <v>0</v>
      </c>
      <c r="G86" s="3"/>
      <c r="H86" s="38">
        <f t="shared" si="4"/>
        <v>0</v>
      </c>
      <c r="I86" s="104"/>
    </row>
    <row r="87" spans="1:10" s="67" customFormat="1" ht="12" hidden="1" customHeight="1" x14ac:dyDescent="0.2">
      <c r="A87" s="46"/>
      <c r="B87" s="64"/>
      <c r="C87" s="68"/>
      <c r="D87" s="69"/>
      <c r="E87" s="66"/>
      <c r="F87" s="65"/>
      <c r="G87" s="65"/>
      <c r="H87" s="65"/>
      <c r="I87" s="111">
        <f>SUM(H77:H86)</f>
        <v>0</v>
      </c>
      <c r="J87" s="133"/>
    </row>
    <row r="88" spans="1:10" ht="12" hidden="1" customHeight="1" x14ac:dyDescent="0.2">
      <c r="A88" s="44" t="s">
        <v>796</v>
      </c>
      <c r="B88" s="27" t="s">
        <v>684</v>
      </c>
      <c r="C88" s="94"/>
      <c r="D88" s="106"/>
      <c r="E88" s="49"/>
      <c r="F88" s="28"/>
      <c r="G88" s="5">
        <f>SUBTOTAL(109,F88:F133)</f>
        <v>0</v>
      </c>
      <c r="H88" s="6">
        <f>G88/$G$810</f>
        <v>0</v>
      </c>
    </row>
    <row r="89" spans="1:10" s="33" customFormat="1" ht="12" hidden="1" customHeight="1" x14ac:dyDescent="0.2">
      <c r="A89" s="40" t="s">
        <v>697</v>
      </c>
      <c r="B89" s="10" t="s">
        <v>378</v>
      </c>
      <c r="C89" s="110"/>
      <c r="D89" s="107"/>
      <c r="E89" s="50"/>
      <c r="F89" s="39"/>
      <c r="G89" s="32"/>
      <c r="H89" s="38"/>
      <c r="I89" s="101"/>
      <c r="J89" s="131"/>
    </row>
    <row r="90" spans="1:10" s="33" customFormat="1" ht="24" hidden="1" customHeight="1" x14ac:dyDescent="0.2">
      <c r="A90" s="40" t="s">
        <v>174</v>
      </c>
      <c r="B90" s="10" t="s">
        <v>2</v>
      </c>
      <c r="C90" s="57" t="s">
        <v>235</v>
      </c>
      <c r="D90" s="107"/>
      <c r="E90" s="35">
        <v>123222.44608498638</v>
      </c>
      <c r="F90" s="2">
        <f t="shared" ref="F90:F113" si="5">D90*E90</f>
        <v>0</v>
      </c>
      <c r="G90" s="32"/>
      <c r="H90" s="38">
        <f t="shared" ref="H90:H113" si="6">F90/$G$810</f>
        <v>0</v>
      </c>
      <c r="I90" s="101"/>
      <c r="J90" s="131"/>
    </row>
    <row r="91" spans="1:10" s="33" customFormat="1" ht="24" hidden="1" customHeight="1" x14ac:dyDescent="0.2">
      <c r="A91" s="40" t="s">
        <v>175</v>
      </c>
      <c r="B91" s="10" t="s">
        <v>1237</v>
      </c>
      <c r="C91" s="57" t="s">
        <v>235</v>
      </c>
      <c r="D91" s="107"/>
      <c r="E91" s="35">
        <v>140693.05580896916</v>
      </c>
      <c r="F91" s="2">
        <f t="shared" si="5"/>
        <v>0</v>
      </c>
      <c r="G91" s="32"/>
      <c r="H91" s="38">
        <f t="shared" si="6"/>
        <v>0</v>
      </c>
      <c r="I91" s="101"/>
      <c r="J91" s="131"/>
    </row>
    <row r="92" spans="1:10" s="33" customFormat="1" ht="24" hidden="1" customHeight="1" x14ac:dyDescent="0.2">
      <c r="A92" s="40" t="s">
        <v>176</v>
      </c>
      <c r="B92" s="10" t="s">
        <v>254</v>
      </c>
      <c r="C92" s="57" t="s">
        <v>235</v>
      </c>
      <c r="D92" s="107"/>
      <c r="E92" s="35">
        <v>181997.8020105536</v>
      </c>
      <c r="F92" s="2">
        <f>D92*E92</f>
        <v>0</v>
      </c>
      <c r="G92" s="32"/>
      <c r="H92" s="38">
        <f t="shared" si="6"/>
        <v>0</v>
      </c>
      <c r="I92" s="101"/>
      <c r="J92" s="131"/>
    </row>
    <row r="93" spans="1:10" s="33" customFormat="1" ht="24" hidden="1" customHeight="1" x14ac:dyDescent="0.2">
      <c r="A93" s="40" t="s">
        <v>177</v>
      </c>
      <c r="B93" s="10" t="s">
        <v>1218</v>
      </c>
      <c r="C93" s="57" t="s">
        <v>235</v>
      </c>
      <c r="D93" s="107"/>
      <c r="E93" s="35">
        <v>198701.4330051881</v>
      </c>
      <c r="F93" s="2">
        <f t="shared" si="5"/>
        <v>0</v>
      </c>
      <c r="G93" s="32"/>
      <c r="H93" s="38">
        <f t="shared" si="6"/>
        <v>0</v>
      </c>
      <c r="I93" s="101"/>
      <c r="J93" s="131"/>
    </row>
    <row r="94" spans="1:10" s="33" customFormat="1" ht="24" hidden="1" customHeight="1" x14ac:dyDescent="0.2">
      <c r="A94" s="40" t="s">
        <v>1077</v>
      </c>
      <c r="B94" s="10" t="s">
        <v>255</v>
      </c>
      <c r="C94" s="57" t="s">
        <v>235</v>
      </c>
      <c r="D94" s="107"/>
      <c r="E94" s="35">
        <v>104131.76996718785</v>
      </c>
      <c r="F94" s="2">
        <f>D94*E94</f>
        <v>0</v>
      </c>
      <c r="G94" s="32"/>
      <c r="H94" s="38">
        <f t="shared" si="6"/>
        <v>0</v>
      </c>
      <c r="I94" s="101"/>
      <c r="J94" s="131"/>
    </row>
    <row r="95" spans="1:10" s="33" customFormat="1" ht="24" hidden="1" customHeight="1" x14ac:dyDescent="0.2">
      <c r="A95" s="40" t="s">
        <v>17</v>
      </c>
      <c r="B95" s="10" t="s">
        <v>1257</v>
      </c>
      <c r="C95" s="57" t="s">
        <v>235</v>
      </c>
      <c r="D95" s="107"/>
      <c r="E95" s="35">
        <v>134562.30516575396</v>
      </c>
      <c r="F95" s="2">
        <f t="shared" si="5"/>
        <v>0</v>
      </c>
      <c r="G95" s="32"/>
      <c r="H95" s="38">
        <f t="shared" si="6"/>
        <v>0</v>
      </c>
      <c r="I95" s="101"/>
      <c r="J95" s="131"/>
    </row>
    <row r="96" spans="1:10" s="33" customFormat="1" ht="24" hidden="1" customHeight="1" x14ac:dyDescent="0.2">
      <c r="A96" s="40" t="s">
        <v>178</v>
      </c>
      <c r="B96" s="10" t="s">
        <v>1219</v>
      </c>
      <c r="C96" s="110" t="s">
        <v>235</v>
      </c>
      <c r="D96" s="107"/>
      <c r="E96" s="35">
        <v>131518.25221944097</v>
      </c>
      <c r="F96" s="32">
        <f t="shared" si="5"/>
        <v>0</v>
      </c>
      <c r="G96" s="32"/>
      <c r="H96" s="38">
        <f t="shared" si="6"/>
        <v>0</v>
      </c>
      <c r="I96" s="101"/>
      <c r="J96" s="131"/>
    </row>
    <row r="97" spans="1:10" s="33" customFormat="1" ht="24" hidden="1" customHeight="1" x14ac:dyDescent="0.2">
      <c r="A97" s="40" t="s">
        <v>179</v>
      </c>
      <c r="B97" s="10" t="s">
        <v>877</v>
      </c>
      <c r="C97" s="57" t="s">
        <v>235</v>
      </c>
      <c r="D97" s="107"/>
      <c r="E97" s="35">
        <v>163372.30911075571</v>
      </c>
      <c r="F97" s="2">
        <f t="shared" si="5"/>
        <v>0</v>
      </c>
      <c r="G97" s="32"/>
      <c r="H97" s="38">
        <f t="shared" si="6"/>
        <v>0</v>
      </c>
      <c r="I97" s="101"/>
      <c r="J97" s="131"/>
    </row>
    <row r="98" spans="1:10" s="33" customFormat="1" ht="24" hidden="1" customHeight="1" x14ac:dyDescent="0.2">
      <c r="A98" s="40" t="s">
        <v>1078</v>
      </c>
      <c r="B98" s="10" t="s">
        <v>256</v>
      </c>
      <c r="C98" s="57" t="s">
        <v>235</v>
      </c>
      <c r="D98" s="107"/>
      <c r="E98" s="35">
        <v>200759.16963895725</v>
      </c>
      <c r="F98" s="2">
        <f t="shared" si="5"/>
        <v>0</v>
      </c>
      <c r="G98" s="32"/>
      <c r="H98" s="38">
        <f t="shared" si="6"/>
        <v>0</v>
      </c>
      <c r="I98" s="101"/>
      <c r="J98" s="131"/>
    </row>
    <row r="99" spans="1:10" s="33" customFormat="1" ht="24" hidden="1" customHeight="1" x14ac:dyDescent="0.2">
      <c r="A99" s="40" t="s">
        <v>1079</v>
      </c>
      <c r="B99" s="10" t="s">
        <v>1236</v>
      </c>
      <c r="C99" s="57" t="s">
        <v>235</v>
      </c>
      <c r="D99" s="107"/>
      <c r="E99" s="35">
        <v>205933.98524512938</v>
      </c>
      <c r="F99" s="2">
        <f t="shared" si="5"/>
        <v>0</v>
      </c>
      <c r="G99" s="32"/>
      <c r="H99" s="38">
        <f t="shared" si="6"/>
        <v>0</v>
      </c>
      <c r="I99" s="102"/>
      <c r="J99" s="131"/>
    </row>
    <row r="100" spans="1:10" s="33" customFormat="1" ht="24" hidden="1" customHeight="1" x14ac:dyDescent="0.2">
      <c r="A100" s="40" t="s">
        <v>180</v>
      </c>
      <c r="B100" s="10" t="s">
        <v>1220</v>
      </c>
      <c r="C100" s="57" t="s">
        <v>235</v>
      </c>
      <c r="D100" s="107"/>
      <c r="E100" s="35">
        <v>212244.14331626025</v>
      </c>
      <c r="F100" s="2">
        <f t="shared" si="5"/>
        <v>0</v>
      </c>
      <c r="G100" s="32"/>
      <c r="H100" s="38">
        <f t="shared" si="6"/>
        <v>0</v>
      </c>
      <c r="I100" s="102"/>
      <c r="J100" s="131"/>
    </row>
    <row r="101" spans="1:10" s="33" customFormat="1" ht="24" hidden="1" customHeight="1" x14ac:dyDescent="0.2">
      <c r="A101" s="40" t="s">
        <v>181</v>
      </c>
      <c r="B101" s="10" t="s">
        <v>308</v>
      </c>
      <c r="C101" s="57" t="s">
        <v>235</v>
      </c>
      <c r="D101" s="107"/>
      <c r="E101" s="35">
        <v>295744.27996065788</v>
      </c>
      <c r="F101" s="2">
        <f t="shared" si="5"/>
        <v>0</v>
      </c>
      <c r="G101" s="32"/>
      <c r="H101" s="38">
        <f t="shared" si="6"/>
        <v>0</v>
      </c>
      <c r="I101" s="102"/>
      <c r="J101" s="131"/>
    </row>
    <row r="102" spans="1:10" s="33" customFormat="1" ht="24.75" hidden="1" customHeight="1" x14ac:dyDescent="0.2">
      <c r="A102" s="40" t="s">
        <v>182</v>
      </c>
      <c r="B102" s="10" t="s">
        <v>1221</v>
      </c>
      <c r="C102" s="57" t="s">
        <v>235</v>
      </c>
      <c r="D102" s="107"/>
      <c r="E102" s="35">
        <v>271522.10047554487</v>
      </c>
      <c r="F102" s="2">
        <f>D102*E102</f>
        <v>0</v>
      </c>
      <c r="G102" s="32"/>
      <c r="H102" s="38">
        <f t="shared" si="6"/>
        <v>0</v>
      </c>
      <c r="I102" s="102"/>
      <c r="J102" s="131"/>
    </row>
    <row r="103" spans="1:10" s="33" customFormat="1" ht="24" hidden="1" customHeight="1" x14ac:dyDescent="0.2">
      <c r="A103" s="40" t="s">
        <v>183</v>
      </c>
      <c r="B103" s="10" t="s">
        <v>903</v>
      </c>
      <c r="C103" s="57" t="s">
        <v>235</v>
      </c>
      <c r="D103" s="107"/>
      <c r="E103" s="35">
        <v>241315.66503742879</v>
      </c>
      <c r="F103" s="2">
        <f t="shared" si="5"/>
        <v>0</v>
      </c>
      <c r="G103" s="32"/>
      <c r="H103" s="38">
        <f t="shared" si="6"/>
        <v>0</v>
      </c>
      <c r="I103" s="101"/>
      <c r="J103" s="131"/>
    </row>
    <row r="104" spans="1:10" s="33" customFormat="1" ht="12" hidden="1" customHeight="1" x14ac:dyDescent="0.2">
      <c r="A104" s="40" t="s">
        <v>184</v>
      </c>
      <c r="B104" s="10" t="s">
        <v>248</v>
      </c>
      <c r="C104" s="57" t="s">
        <v>235</v>
      </c>
      <c r="D104" s="107"/>
      <c r="E104" s="35">
        <v>190468.07954977581</v>
      </c>
      <c r="F104" s="2">
        <f t="shared" si="5"/>
        <v>0</v>
      </c>
      <c r="G104" s="32"/>
      <c r="H104" s="38">
        <f t="shared" si="6"/>
        <v>0</v>
      </c>
      <c r="I104" s="101"/>
      <c r="J104" s="131"/>
    </row>
    <row r="105" spans="1:10" s="33" customFormat="1" ht="24" hidden="1" customHeight="1" x14ac:dyDescent="0.2">
      <c r="A105" s="40" t="s">
        <v>185</v>
      </c>
      <c r="B105" s="10" t="s">
        <v>1222</v>
      </c>
      <c r="C105" s="57" t="s">
        <v>235</v>
      </c>
      <c r="D105" s="107"/>
      <c r="E105" s="35">
        <v>211927.66082727909</v>
      </c>
      <c r="F105" s="2">
        <f t="shared" si="5"/>
        <v>0</v>
      </c>
      <c r="G105" s="32"/>
      <c r="H105" s="38">
        <f t="shared" si="6"/>
        <v>0</v>
      </c>
      <c r="I105" s="101"/>
      <c r="J105" s="131"/>
    </row>
    <row r="106" spans="1:10" s="33" customFormat="1" ht="24" hidden="1" customHeight="1" x14ac:dyDescent="0.2">
      <c r="A106" s="40" t="s">
        <v>185</v>
      </c>
      <c r="B106" s="10" t="s">
        <v>1185</v>
      </c>
      <c r="C106" s="57" t="s">
        <v>235</v>
      </c>
      <c r="D106" s="107"/>
      <c r="E106" s="35">
        <v>146138.1393097176</v>
      </c>
      <c r="F106" s="2">
        <f t="shared" si="5"/>
        <v>0</v>
      </c>
      <c r="G106" s="32"/>
      <c r="H106" s="38">
        <f t="shared" si="6"/>
        <v>0</v>
      </c>
      <c r="I106" s="101"/>
      <c r="J106" s="131"/>
    </row>
    <row r="107" spans="1:10" s="33" customFormat="1" ht="24" hidden="1" customHeight="1" x14ac:dyDescent="0.2">
      <c r="A107" s="40" t="s">
        <v>186</v>
      </c>
      <c r="B107" s="10" t="s">
        <v>972</v>
      </c>
      <c r="C107" s="57" t="s">
        <v>235</v>
      </c>
      <c r="D107" s="107"/>
      <c r="E107" s="35">
        <v>276850.72622234421</v>
      </c>
      <c r="F107" s="2">
        <f>D107*E107</f>
        <v>0</v>
      </c>
      <c r="G107" s="32"/>
      <c r="H107" s="38">
        <f t="shared" si="6"/>
        <v>0</v>
      </c>
      <c r="I107" s="101"/>
      <c r="J107" s="131"/>
    </row>
    <row r="108" spans="1:10" s="33" customFormat="1" ht="24" hidden="1" customHeight="1" x14ac:dyDescent="0.2">
      <c r="A108" s="40" t="s">
        <v>69</v>
      </c>
      <c r="B108" s="10" t="s">
        <v>249</v>
      </c>
      <c r="C108" s="57" t="s">
        <v>235</v>
      </c>
      <c r="D108" s="107"/>
      <c r="E108" s="35">
        <v>288397.08128312061</v>
      </c>
      <c r="F108" s="2">
        <f t="shared" si="5"/>
        <v>0</v>
      </c>
      <c r="G108" s="32"/>
      <c r="H108" s="38">
        <f t="shared" si="6"/>
        <v>0</v>
      </c>
      <c r="I108" s="101"/>
      <c r="J108" s="131"/>
    </row>
    <row r="109" spans="1:10" s="33" customFormat="1" ht="24" hidden="1" customHeight="1" x14ac:dyDescent="0.2">
      <c r="A109" s="40" t="s">
        <v>70</v>
      </c>
      <c r="B109" s="10" t="s">
        <v>250</v>
      </c>
      <c r="C109" s="110" t="s">
        <v>235</v>
      </c>
      <c r="D109" s="107"/>
      <c r="E109" s="35">
        <v>258241.60654613929</v>
      </c>
      <c r="F109" s="32">
        <f t="shared" si="5"/>
        <v>0</v>
      </c>
      <c r="G109" s="32"/>
      <c r="H109" s="38">
        <f t="shared" si="6"/>
        <v>0</v>
      </c>
      <c r="I109" s="101"/>
      <c r="J109" s="131"/>
    </row>
    <row r="110" spans="1:10" s="33" customFormat="1" ht="12" hidden="1" customHeight="1" x14ac:dyDescent="0.2">
      <c r="A110" s="40" t="s">
        <v>1080</v>
      </c>
      <c r="B110" s="10" t="s">
        <v>1223</v>
      </c>
      <c r="C110" s="57" t="s">
        <v>235</v>
      </c>
      <c r="D110" s="107"/>
      <c r="E110" s="35">
        <v>242458.06805920476</v>
      </c>
      <c r="F110" s="2">
        <f t="shared" si="5"/>
        <v>0</v>
      </c>
      <c r="G110" s="32"/>
      <c r="H110" s="38">
        <f t="shared" si="6"/>
        <v>0</v>
      </c>
      <c r="I110" s="101"/>
      <c r="J110" s="131"/>
    </row>
    <row r="111" spans="1:10" s="33" customFormat="1" ht="12.75" hidden="1" customHeight="1" x14ac:dyDescent="0.2">
      <c r="A111" s="40" t="s">
        <v>1134</v>
      </c>
      <c r="B111" s="10" t="s">
        <v>251</v>
      </c>
      <c r="C111" s="57" t="s">
        <v>235</v>
      </c>
      <c r="D111" s="107"/>
      <c r="E111" s="35">
        <v>287171.29322606069</v>
      </c>
      <c r="F111" s="2">
        <f t="shared" si="5"/>
        <v>0</v>
      </c>
      <c r="G111" s="32"/>
      <c r="H111" s="38">
        <f t="shared" si="6"/>
        <v>0</v>
      </c>
      <c r="I111" s="101"/>
      <c r="J111" s="131"/>
    </row>
    <row r="112" spans="1:10" s="33" customFormat="1" ht="24.75" hidden="1" customHeight="1" x14ac:dyDescent="0.2">
      <c r="A112" s="40" t="s">
        <v>1134</v>
      </c>
      <c r="B112" s="10" t="s">
        <v>1350</v>
      </c>
      <c r="C112" s="57" t="s">
        <v>235</v>
      </c>
      <c r="D112" s="107"/>
      <c r="E112" s="35">
        <v>242357.71391336832</v>
      </c>
      <c r="F112" s="2">
        <f t="shared" si="5"/>
        <v>0</v>
      </c>
      <c r="G112" s="32"/>
      <c r="H112" s="38">
        <f t="shared" si="6"/>
        <v>0</v>
      </c>
      <c r="I112" s="101"/>
      <c r="J112" s="131"/>
    </row>
    <row r="113" spans="1:10" s="33" customFormat="1" ht="12.75" hidden="1" customHeight="1" x14ac:dyDescent="0.2">
      <c r="A113" s="40" t="s">
        <v>1190</v>
      </c>
      <c r="B113" s="10" t="s">
        <v>1228</v>
      </c>
      <c r="C113" s="57" t="s">
        <v>696</v>
      </c>
      <c r="D113" s="107"/>
      <c r="E113" s="35">
        <v>34953.20972792391</v>
      </c>
      <c r="F113" s="2">
        <f t="shared" si="5"/>
        <v>0</v>
      </c>
      <c r="G113" s="32"/>
      <c r="H113" s="38">
        <f t="shared" si="6"/>
        <v>0</v>
      </c>
      <c r="I113" s="101"/>
      <c r="J113" s="131"/>
    </row>
    <row r="114" spans="1:10" s="33" customFormat="1" ht="12" hidden="1" customHeight="1" x14ac:dyDescent="0.2">
      <c r="A114" s="40" t="s">
        <v>698</v>
      </c>
      <c r="B114" s="10" t="s">
        <v>381</v>
      </c>
      <c r="C114" s="57"/>
      <c r="D114" s="107"/>
      <c r="E114" s="50"/>
      <c r="F114" s="2"/>
      <c r="G114" s="32"/>
      <c r="H114" s="38"/>
      <c r="I114" s="101"/>
      <c r="J114" s="131"/>
    </row>
    <row r="115" spans="1:10" s="33" customFormat="1" ht="36" hidden="1" customHeight="1" x14ac:dyDescent="0.2">
      <c r="A115" s="40" t="s">
        <v>1081</v>
      </c>
      <c r="B115" s="10" t="s">
        <v>1349</v>
      </c>
      <c r="C115" s="57" t="s">
        <v>696</v>
      </c>
      <c r="D115" s="107"/>
      <c r="E115" s="35">
        <v>46667.438149536698</v>
      </c>
      <c r="F115" s="2">
        <f>D115*E115</f>
        <v>0</v>
      </c>
      <c r="G115" s="32"/>
      <c r="H115" s="38">
        <f t="shared" ref="H115:H125" si="7">F115/$G$810</f>
        <v>0</v>
      </c>
      <c r="I115" s="101"/>
      <c r="J115" s="131"/>
    </row>
    <row r="116" spans="1:10" s="33" customFormat="1" ht="36" hidden="1" customHeight="1" x14ac:dyDescent="0.2">
      <c r="A116" s="40" t="s">
        <v>1082</v>
      </c>
      <c r="B116" s="10" t="s">
        <v>1229</v>
      </c>
      <c r="C116" s="57" t="s">
        <v>696</v>
      </c>
      <c r="D116" s="107"/>
      <c r="E116" s="35">
        <v>46667.438149536698</v>
      </c>
      <c r="F116" s="2">
        <f>D116*E116</f>
        <v>0</v>
      </c>
      <c r="G116" s="32"/>
      <c r="H116" s="38">
        <f t="shared" si="7"/>
        <v>0</v>
      </c>
      <c r="I116" s="101"/>
      <c r="J116" s="131"/>
    </row>
    <row r="117" spans="1:10" s="33" customFormat="1" ht="36" hidden="1" customHeight="1" x14ac:dyDescent="0.2">
      <c r="A117" s="40" t="s">
        <v>1083</v>
      </c>
      <c r="B117" s="10" t="s">
        <v>38</v>
      </c>
      <c r="C117" s="57" t="s">
        <v>696</v>
      </c>
      <c r="D117" s="107"/>
      <c r="E117" s="35">
        <v>33117.793690864455</v>
      </c>
      <c r="F117" s="2">
        <f>D117*E117</f>
        <v>0</v>
      </c>
      <c r="G117" s="32"/>
      <c r="H117" s="38">
        <f t="shared" si="7"/>
        <v>0</v>
      </c>
      <c r="I117" s="101"/>
      <c r="J117" s="131"/>
    </row>
    <row r="118" spans="1:10" s="33" customFormat="1" ht="36" hidden="1" customHeight="1" x14ac:dyDescent="0.2">
      <c r="A118" s="40" t="s">
        <v>245</v>
      </c>
      <c r="B118" s="10" t="s">
        <v>884</v>
      </c>
      <c r="C118" s="57" t="s">
        <v>236</v>
      </c>
      <c r="D118" s="107"/>
      <c r="E118" s="35">
        <v>369166.96647262678</v>
      </c>
      <c r="F118" s="2">
        <f t="shared" ref="F118:F123" si="8">D118*E118</f>
        <v>0</v>
      </c>
      <c r="G118" s="32"/>
      <c r="H118" s="38">
        <f t="shared" si="7"/>
        <v>0</v>
      </c>
      <c r="I118" s="101"/>
      <c r="J118" s="131"/>
    </row>
    <row r="119" spans="1:10" s="33" customFormat="1" ht="12" hidden="1" customHeight="1" x14ac:dyDescent="0.2">
      <c r="A119" s="40" t="s">
        <v>1084</v>
      </c>
      <c r="B119" s="10" t="s">
        <v>1351</v>
      </c>
      <c r="C119" s="57" t="s">
        <v>696</v>
      </c>
      <c r="D119" s="107"/>
      <c r="E119" s="35">
        <v>38086.269978327495</v>
      </c>
      <c r="F119" s="2">
        <f t="shared" si="8"/>
        <v>0</v>
      </c>
      <c r="G119" s="32"/>
      <c r="H119" s="38">
        <f t="shared" si="7"/>
        <v>0</v>
      </c>
      <c r="I119" s="101"/>
      <c r="J119" s="131"/>
    </row>
    <row r="120" spans="1:10" s="33" customFormat="1" ht="12" hidden="1" customHeight="1" x14ac:dyDescent="0.2">
      <c r="A120" s="40" t="s">
        <v>246</v>
      </c>
      <c r="B120" s="10" t="s">
        <v>1145</v>
      </c>
      <c r="C120" s="57" t="s">
        <v>696</v>
      </c>
      <c r="D120" s="107"/>
      <c r="E120" s="35">
        <v>47090.333935814655</v>
      </c>
      <c r="F120" s="2">
        <f t="shared" si="8"/>
        <v>0</v>
      </c>
      <c r="G120" s="32"/>
      <c r="H120" s="38">
        <f t="shared" si="7"/>
        <v>0</v>
      </c>
      <c r="I120" s="101"/>
      <c r="J120" s="131"/>
    </row>
    <row r="121" spans="1:10" s="33" customFormat="1" ht="12" hidden="1" customHeight="1" x14ac:dyDescent="0.2">
      <c r="A121" s="40" t="s">
        <v>1085</v>
      </c>
      <c r="B121" s="10" t="s">
        <v>37</v>
      </c>
      <c r="C121" s="57" t="s">
        <v>696</v>
      </c>
      <c r="D121" s="107"/>
      <c r="E121" s="35">
        <v>91132.085454574364</v>
      </c>
      <c r="F121" s="2">
        <f t="shared" si="8"/>
        <v>0</v>
      </c>
      <c r="G121" s="32"/>
      <c r="H121" s="38">
        <f t="shared" si="7"/>
        <v>0</v>
      </c>
      <c r="I121" s="101"/>
      <c r="J121" s="131"/>
    </row>
    <row r="122" spans="1:10" s="33" customFormat="1" ht="24" hidden="1" x14ac:dyDescent="0.2">
      <c r="A122" s="40" t="s">
        <v>1086</v>
      </c>
      <c r="B122" s="10" t="s">
        <v>271</v>
      </c>
      <c r="C122" s="57" t="s">
        <v>236</v>
      </c>
      <c r="D122" s="107"/>
      <c r="E122" s="35">
        <v>47006.823678530418</v>
      </c>
      <c r="F122" s="2">
        <f t="shared" si="8"/>
        <v>0</v>
      </c>
      <c r="G122" s="32"/>
      <c r="H122" s="38">
        <f t="shared" si="7"/>
        <v>0</v>
      </c>
      <c r="I122" s="101"/>
      <c r="J122" s="131"/>
    </row>
    <row r="123" spans="1:10" s="33" customFormat="1" ht="24" hidden="1" x14ac:dyDescent="0.2">
      <c r="A123" s="40" t="s">
        <v>111</v>
      </c>
      <c r="B123" s="10" t="s">
        <v>12</v>
      </c>
      <c r="C123" s="57" t="s">
        <v>851</v>
      </c>
      <c r="D123" s="107"/>
      <c r="E123" s="35">
        <v>52408.870244440135</v>
      </c>
      <c r="F123" s="2">
        <f t="shared" si="8"/>
        <v>0</v>
      </c>
      <c r="G123" s="32"/>
      <c r="H123" s="38">
        <f t="shared" si="7"/>
        <v>0</v>
      </c>
      <c r="I123" s="101"/>
      <c r="J123" s="131"/>
    </row>
    <row r="124" spans="1:10" s="33" customFormat="1" ht="12" hidden="1" customHeight="1" x14ac:dyDescent="0.2">
      <c r="A124" s="40" t="s">
        <v>1352</v>
      </c>
      <c r="B124" s="10" t="s">
        <v>883</v>
      </c>
      <c r="C124" s="57" t="s">
        <v>102</v>
      </c>
      <c r="D124" s="107"/>
      <c r="E124" s="35">
        <v>6779.9787131046551</v>
      </c>
      <c r="F124" s="2">
        <f>D124*E124</f>
        <v>0</v>
      </c>
      <c r="G124" s="32"/>
      <c r="H124" s="38">
        <f t="shared" si="7"/>
        <v>0</v>
      </c>
      <c r="I124" s="101"/>
      <c r="J124" s="131"/>
    </row>
    <row r="125" spans="1:10" s="33" customFormat="1" ht="12" hidden="1" customHeight="1" x14ac:dyDescent="0.2">
      <c r="A125" s="40" t="s">
        <v>1353</v>
      </c>
      <c r="B125" s="10" t="s">
        <v>975</v>
      </c>
      <c r="C125" s="57" t="s">
        <v>236</v>
      </c>
      <c r="D125" s="107"/>
      <c r="E125" s="35">
        <v>551901.49000817246</v>
      </c>
      <c r="F125" s="2">
        <f>D125*E125</f>
        <v>0</v>
      </c>
      <c r="G125" s="32"/>
      <c r="H125" s="38">
        <f t="shared" si="7"/>
        <v>0</v>
      </c>
      <c r="I125" s="101"/>
      <c r="J125" s="131"/>
    </row>
    <row r="126" spans="1:10" s="33" customFormat="1" ht="12" hidden="1" customHeight="1" x14ac:dyDescent="0.2">
      <c r="A126" s="40" t="s">
        <v>553</v>
      </c>
      <c r="B126" s="10" t="s">
        <v>382</v>
      </c>
      <c r="C126" s="57"/>
      <c r="D126" s="107"/>
      <c r="E126" s="50"/>
      <c r="F126" s="2"/>
      <c r="G126" s="32"/>
      <c r="H126" s="38"/>
      <c r="I126" s="101"/>
      <c r="J126" s="131"/>
    </row>
    <row r="127" spans="1:10" s="33" customFormat="1" ht="12" hidden="1" customHeight="1" x14ac:dyDescent="0.2">
      <c r="A127" s="40" t="s">
        <v>1087</v>
      </c>
      <c r="B127" s="10" t="s">
        <v>218</v>
      </c>
      <c r="C127" s="57" t="s">
        <v>696</v>
      </c>
      <c r="D127" s="107"/>
      <c r="E127" s="50">
        <v>4116.3328604857888</v>
      </c>
      <c r="F127" s="2">
        <f t="shared" ref="F127" si="9">D127*E127</f>
        <v>0</v>
      </c>
      <c r="G127" s="32"/>
      <c r="H127" s="38">
        <f>F127/$G$810</f>
        <v>0</v>
      </c>
      <c r="I127" s="101"/>
      <c r="J127" s="131"/>
    </row>
    <row r="128" spans="1:10" s="33" customFormat="1" ht="12" hidden="1" customHeight="1" x14ac:dyDescent="0.2">
      <c r="A128" s="40" t="s">
        <v>379</v>
      </c>
      <c r="B128" s="10" t="s">
        <v>554</v>
      </c>
      <c r="C128" s="57"/>
      <c r="D128" s="107"/>
      <c r="E128" s="50"/>
      <c r="F128" s="2"/>
      <c r="G128" s="32"/>
      <c r="H128" s="38"/>
      <c r="I128" s="101"/>
      <c r="J128" s="131"/>
    </row>
    <row r="129" spans="1:10" s="33" customFormat="1" ht="36" hidden="1" customHeight="1" x14ac:dyDescent="0.2">
      <c r="A129" s="40" t="s">
        <v>1088</v>
      </c>
      <c r="B129" s="60" t="s">
        <v>990</v>
      </c>
      <c r="C129" s="57" t="s">
        <v>851</v>
      </c>
      <c r="D129" s="107"/>
      <c r="E129" s="35">
        <v>100044.19095448218</v>
      </c>
      <c r="F129" s="2">
        <f>D129*E129</f>
        <v>0</v>
      </c>
      <c r="G129" s="32"/>
      <c r="H129" s="38">
        <f>F129/$G$810</f>
        <v>0</v>
      </c>
      <c r="I129" s="102"/>
      <c r="J129" s="131"/>
    </row>
    <row r="130" spans="1:10" s="33" customFormat="1" ht="12" hidden="1" customHeight="1" x14ac:dyDescent="0.2">
      <c r="A130" s="40" t="s">
        <v>1274</v>
      </c>
      <c r="B130" s="60" t="s">
        <v>1258</v>
      </c>
      <c r="C130" s="57" t="s">
        <v>851</v>
      </c>
      <c r="D130" s="107"/>
      <c r="E130" s="35">
        <v>31725.318736343666</v>
      </c>
      <c r="F130" s="2">
        <f>D130*E130</f>
        <v>0</v>
      </c>
      <c r="G130" s="32"/>
      <c r="H130" s="38">
        <f>F130/$G$810</f>
        <v>0</v>
      </c>
      <c r="I130" s="102"/>
      <c r="J130" s="131"/>
    </row>
    <row r="131" spans="1:10" s="33" customFormat="1" ht="12" hidden="1" customHeight="1" x14ac:dyDescent="0.2">
      <c r="A131" s="40" t="s">
        <v>1270</v>
      </c>
      <c r="B131" s="10" t="s">
        <v>1271</v>
      </c>
      <c r="C131" s="57"/>
      <c r="D131" s="107"/>
      <c r="E131" s="50"/>
      <c r="F131" s="2"/>
      <c r="G131" s="32"/>
      <c r="H131" s="38"/>
      <c r="I131" s="101"/>
      <c r="J131" s="131"/>
    </row>
    <row r="132" spans="1:10" s="33" customFormat="1" ht="24" hidden="1" customHeight="1" x14ac:dyDescent="0.2">
      <c r="A132" s="40" t="s">
        <v>1272</v>
      </c>
      <c r="B132" s="60" t="s">
        <v>1273</v>
      </c>
      <c r="C132" s="57" t="s">
        <v>235</v>
      </c>
      <c r="D132" s="107"/>
      <c r="E132" s="35">
        <v>287171.29322606069</v>
      </c>
      <c r="F132" s="2">
        <f>D132*E132</f>
        <v>0</v>
      </c>
      <c r="G132" s="32"/>
      <c r="H132" s="38">
        <f>F132/$G$810</f>
        <v>0</v>
      </c>
      <c r="I132" s="102"/>
      <c r="J132" s="131"/>
    </row>
    <row r="133" spans="1:10" s="67" customFormat="1" ht="12" hidden="1" customHeight="1" x14ac:dyDescent="0.25">
      <c r="A133" s="46"/>
      <c r="B133" s="34"/>
      <c r="C133" s="68"/>
      <c r="D133" s="69"/>
      <c r="E133" s="79"/>
      <c r="F133" s="80"/>
      <c r="G133" s="18"/>
      <c r="H133" s="81"/>
      <c r="I133" s="111">
        <f>SUM(H89:H129)</f>
        <v>0</v>
      </c>
      <c r="J133" s="133"/>
    </row>
    <row r="134" spans="1:10" ht="12" hidden="1" customHeight="1" x14ac:dyDescent="0.2">
      <c r="A134" s="44" t="s">
        <v>704</v>
      </c>
      <c r="B134" s="27" t="s">
        <v>383</v>
      </c>
      <c r="C134" s="94"/>
      <c r="D134" s="106"/>
      <c r="E134" s="49"/>
      <c r="F134" s="28"/>
      <c r="G134" s="5">
        <f>SUBTOTAL(109,F134:F149)</f>
        <v>0</v>
      </c>
      <c r="H134" s="6">
        <f>G134/$G$810</f>
        <v>0</v>
      </c>
    </row>
    <row r="135" spans="1:10" ht="12" hidden="1" customHeight="1" x14ac:dyDescent="0.2">
      <c r="A135" s="60" t="s">
        <v>699</v>
      </c>
      <c r="B135" s="60" t="s">
        <v>262</v>
      </c>
      <c r="C135" s="57"/>
      <c r="D135" s="114"/>
      <c r="E135" s="35"/>
      <c r="F135" s="2"/>
      <c r="G135" s="3"/>
      <c r="H135" s="4"/>
    </row>
    <row r="136" spans="1:10" ht="24" hidden="1" x14ac:dyDescent="0.2">
      <c r="A136" s="60" t="s">
        <v>1089</v>
      </c>
      <c r="B136" s="60" t="s">
        <v>289</v>
      </c>
      <c r="C136" s="57" t="s">
        <v>235</v>
      </c>
      <c r="D136" s="114"/>
      <c r="E136" s="35">
        <v>81881.062402912765</v>
      </c>
      <c r="F136" s="2">
        <f t="shared" ref="F136" si="10">D136*E136</f>
        <v>0</v>
      </c>
      <c r="G136" s="32"/>
      <c r="H136" s="38">
        <f>F136/$G$810</f>
        <v>0</v>
      </c>
    </row>
    <row r="137" spans="1:10" ht="24" hidden="1" x14ac:dyDescent="0.2">
      <c r="A137" s="60" t="s">
        <v>1090</v>
      </c>
      <c r="B137" s="60" t="s">
        <v>41</v>
      </c>
      <c r="C137" s="57" t="s">
        <v>851</v>
      </c>
      <c r="D137" s="114"/>
      <c r="E137" s="35">
        <v>21770.506300594028</v>
      </c>
      <c r="F137" s="2">
        <f>D137*E137</f>
        <v>0</v>
      </c>
      <c r="G137" s="3"/>
      <c r="H137" s="4">
        <f>F137/$G$810</f>
        <v>0</v>
      </c>
    </row>
    <row r="138" spans="1:10" ht="12" hidden="1" customHeight="1" x14ac:dyDescent="0.2">
      <c r="A138" s="60" t="s">
        <v>700</v>
      </c>
      <c r="B138" s="60" t="s">
        <v>640</v>
      </c>
      <c r="C138" s="57"/>
      <c r="D138" s="107"/>
      <c r="E138" s="35"/>
      <c r="F138" s="2"/>
      <c r="G138" s="3"/>
      <c r="H138" s="4"/>
    </row>
    <row r="139" spans="1:10" ht="24" hidden="1" customHeight="1" x14ac:dyDescent="0.2">
      <c r="A139" s="60" t="s">
        <v>336</v>
      </c>
      <c r="B139" s="115" t="s">
        <v>302</v>
      </c>
      <c r="C139" s="57" t="s">
        <v>851</v>
      </c>
      <c r="D139" s="107"/>
      <c r="E139" s="35">
        <v>9777.598170147683</v>
      </c>
      <c r="F139" s="2">
        <f t="shared" ref="F139:F142" si="11">D139*E139</f>
        <v>0</v>
      </c>
      <c r="G139" s="3"/>
      <c r="H139" s="4">
        <f>F139/$G$810</f>
        <v>0</v>
      </c>
    </row>
    <row r="140" spans="1:10" ht="24" hidden="1" customHeight="1" x14ac:dyDescent="0.2">
      <c r="A140" s="60" t="s">
        <v>1091</v>
      </c>
      <c r="B140" s="115" t="s">
        <v>303</v>
      </c>
      <c r="C140" s="57" t="s">
        <v>851</v>
      </c>
      <c r="D140" s="107"/>
      <c r="E140" s="35">
        <v>7596.8498492769668</v>
      </c>
      <c r="F140" s="2">
        <f t="shared" si="11"/>
        <v>0</v>
      </c>
      <c r="G140" s="3"/>
      <c r="H140" s="4">
        <f>F140/$G$810</f>
        <v>0</v>
      </c>
    </row>
    <row r="141" spans="1:10" ht="24" hidden="1" customHeight="1" x14ac:dyDescent="0.2">
      <c r="A141" s="60" t="s">
        <v>337</v>
      </c>
      <c r="B141" s="60" t="s">
        <v>304</v>
      </c>
      <c r="C141" s="57" t="s">
        <v>851</v>
      </c>
      <c r="D141" s="114"/>
      <c r="E141" s="35">
        <v>6342.1177460558883</v>
      </c>
      <c r="F141" s="2">
        <f t="shared" si="11"/>
        <v>0</v>
      </c>
      <c r="G141" s="3"/>
      <c r="H141" s="4">
        <f>F141/$G$810</f>
        <v>0</v>
      </c>
    </row>
    <row r="142" spans="1:10" ht="24" hidden="1" customHeight="1" x14ac:dyDescent="0.2">
      <c r="A142" s="60" t="s">
        <v>338</v>
      </c>
      <c r="B142" s="60" t="s">
        <v>1250</v>
      </c>
      <c r="C142" s="57" t="s">
        <v>851</v>
      </c>
      <c r="D142" s="114"/>
      <c r="E142" s="35">
        <v>0</v>
      </c>
      <c r="F142" s="2">
        <f t="shared" si="11"/>
        <v>0</v>
      </c>
      <c r="G142" s="3"/>
      <c r="H142" s="4">
        <f>F142/$G$810</f>
        <v>0</v>
      </c>
      <c r="I142" s="100" t="s">
        <v>1251</v>
      </c>
    </row>
    <row r="143" spans="1:10" ht="12" hidden="1" customHeight="1" x14ac:dyDescent="0.2">
      <c r="A143" s="60" t="s">
        <v>189</v>
      </c>
      <c r="B143" s="60" t="s">
        <v>568</v>
      </c>
      <c r="C143" s="57"/>
      <c r="D143" s="114"/>
      <c r="E143" s="35"/>
      <c r="F143" s="2"/>
      <c r="G143" s="3"/>
      <c r="H143" s="4"/>
    </row>
    <row r="144" spans="1:10" ht="24" hidden="1" x14ac:dyDescent="0.2">
      <c r="A144" s="60" t="s">
        <v>1092</v>
      </c>
      <c r="B144" s="60" t="s">
        <v>153</v>
      </c>
      <c r="C144" s="57" t="s">
        <v>851</v>
      </c>
      <c r="D144" s="114"/>
      <c r="E144" s="35">
        <v>9100.0249150500877</v>
      </c>
      <c r="F144" s="2">
        <f>D144*E144</f>
        <v>0</v>
      </c>
      <c r="G144" s="3"/>
      <c r="H144" s="4">
        <f>F144/$G$810</f>
        <v>0</v>
      </c>
    </row>
    <row r="145" spans="1:10" ht="12" hidden="1" customHeight="1" x14ac:dyDescent="0.2">
      <c r="A145" s="60" t="s">
        <v>569</v>
      </c>
      <c r="B145" s="60" t="s">
        <v>570</v>
      </c>
      <c r="C145" s="57"/>
      <c r="D145" s="114"/>
      <c r="E145" s="35"/>
      <c r="F145" s="2"/>
      <c r="G145" s="3"/>
      <c r="H145" s="4"/>
    </row>
    <row r="146" spans="1:10" s="100" customFormat="1" ht="38.25" hidden="1" customHeight="1" x14ac:dyDescent="0.2">
      <c r="A146" s="60" t="s">
        <v>1093</v>
      </c>
      <c r="B146" s="60" t="s">
        <v>247</v>
      </c>
      <c r="C146" s="57" t="s">
        <v>851</v>
      </c>
      <c r="D146" s="114"/>
      <c r="E146" s="35">
        <v>80127.943491304861</v>
      </c>
      <c r="F146" s="2">
        <f>D146*E146</f>
        <v>0</v>
      </c>
      <c r="G146" s="3"/>
      <c r="H146" s="4">
        <f>F146/$G$810</f>
        <v>0</v>
      </c>
      <c r="J146" s="130"/>
    </row>
    <row r="147" spans="1:10" s="100" customFormat="1" ht="12" hidden="1" customHeight="1" x14ac:dyDescent="0.2">
      <c r="A147" s="60" t="s">
        <v>190</v>
      </c>
      <c r="B147" s="60" t="s">
        <v>554</v>
      </c>
      <c r="C147" s="57"/>
      <c r="D147" s="114"/>
      <c r="E147" s="35"/>
      <c r="F147" s="2"/>
      <c r="G147" s="3"/>
      <c r="H147" s="4"/>
      <c r="J147" s="130"/>
    </row>
    <row r="148" spans="1:10" s="100" customFormat="1" ht="24" hidden="1" x14ac:dyDescent="0.2">
      <c r="A148" s="60" t="s">
        <v>1094</v>
      </c>
      <c r="B148" s="60" t="s">
        <v>685</v>
      </c>
      <c r="C148" s="57"/>
      <c r="D148" s="114"/>
      <c r="E148" s="35">
        <v>15620.686470124707</v>
      </c>
      <c r="F148" s="2">
        <f>D148*E148</f>
        <v>0</v>
      </c>
      <c r="G148" s="3"/>
      <c r="H148" s="4">
        <f>F148/$G$810</f>
        <v>0</v>
      </c>
      <c r="J148" s="130"/>
    </row>
    <row r="149" spans="1:10" ht="12" hidden="1" customHeight="1" x14ac:dyDescent="0.2">
      <c r="A149" s="46"/>
      <c r="B149" s="64"/>
      <c r="C149" s="68"/>
      <c r="D149" s="69"/>
      <c r="E149" s="66"/>
      <c r="F149" s="65"/>
      <c r="G149" s="65"/>
      <c r="H149" s="65"/>
      <c r="I149" s="104">
        <f>SUM(H135:H148)</f>
        <v>0</v>
      </c>
    </row>
    <row r="150" spans="1:10" ht="12" hidden="1" customHeight="1" x14ac:dyDescent="0.2">
      <c r="A150" s="44" t="s">
        <v>807</v>
      </c>
      <c r="B150" s="27" t="s">
        <v>680</v>
      </c>
      <c r="C150" s="94"/>
      <c r="D150" s="106"/>
      <c r="E150" s="49"/>
      <c r="F150" s="28"/>
      <c r="G150" s="5">
        <f>SUBTOTAL(109,F150:F163)</f>
        <v>0</v>
      </c>
      <c r="H150" s="6">
        <f>G150/$G$810</f>
        <v>0</v>
      </c>
    </row>
    <row r="151" spans="1:10" ht="12" hidden="1" customHeight="1" x14ac:dyDescent="0.2">
      <c r="A151" s="40" t="s">
        <v>790</v>
      </c>
      <c r="B151" s="60" t="s">
        <v>681</v>
      </c>
      <c r="C151" s="57"/>
      <c r="D151" s="114"/>
      <c r="E151" s="50"/>
      <c r="F151" s="39"/>
      <c r="G151" s="32"/>
      <c r="H151" s="4"/>
    </row>
    <row r="152" spans="1:10" ht="49.5" hidden="1" customHeight="1" x14ac:dyDescent="0.2">
      <c r="A152" s="60" t="s">
        <v>191</v>
      </c>
      <c r="B152" s="152" t="s">
        <v>774</v>
      </c>
      <c r="C152" s="57" t="s">
        <v>851</v>
      </c>
      <c r="D152" s="114"/>
      <c r="E152" s="35">
        <v>10990.955458545812</v>
      </c>
      <c r="F152" s="35">
        <f t="shared" ref="F152:F154" si="12">D152*E152</f>
        <v>0</v>
      </c>
      <c r="G152" s="32"/>
      <c r="H152" s="4">
        <f>F152/$G$810</f>
        <v>0</v>
      </c>
    </row>
    <row r="153" spans="1:10" ht="61.5" hidden="1" customHeight="1" x14ac:dyDescent="0.2">
      <c r="A153" s="60" t="s">
        <v>776</v>
      </c>
      <c r="B153" s="60" t="s">
        <v>1146</v>
      </c>
      <c r="C153" s="57" t="s">
        <v>851</v>
      </c>
      <c r="D153" s="114"/>
      <c r="E153" s="35">
        <v>10990.955458545812</v>
      </c>
      <c r="F153" s="35">
        <f t="shared" si="12"/>
        <v>0</v>
      </c>
      <c r="G153" s="32"/>
      <c r="H153" s="4">
        <f>F153/$G$810</f>
        <v>0</v>
      </c>
    </row>
    <row r="154" spans="1:10" ht="24" hidden="1" x14ac:dyDescent="0.2">
      <c r="A154" s="60" t="s">
        <v>587</v>
      </c>
      <c r="B154" s="60" t="s">
        <v>686</v>
      </c>
      <c r="C154" s="57" t="s">
        <v>851</v>
      </c>
      <c r="D154" s="114"/>
      <c r="E154" s="35">
        <v>8935.3832312324739</v>
      </c>
      <c r="F154" s="35">
        <f t="shared" si="12"/>
        <v>0</v>
      </c>
      <c r="G154" s="32"/>
      <c r="H154" s="4">
        <f>F154/$G$810</f>
        <v>0</v>
      </c>
    </row>
    <row r="155" spans="1:10" ht="12" hidden="1" customHeight="1" x14ac:dyDescent="0.2">
      <c r="A155" s="60" t="s">
        <v>777</v>
      </c>
      <c r="B155" s="60" t="s">
        <v>834</v>
      </c>
      <c r="C155" s="57"/>
      <c r="D155" s="114"/>
      <c r="E155" s="35"/>
      <c r="F155" s="35"/>
      <c r="G155" s="32"/>
      <c r="H155" s="4"/>
    </row>
    <row r="156" spans="1:10" ht="36" hidden="1" customHeight="1" x14ac:dyDescent="0.2">
      <c r="A156" s="115" t="s">
        <v>339</v>
      </c>
      <c r="B156" s="115" t="s">
        <v>747</v>
      </c>
      <c r="C156" s="110" t="s">
        <v>851</v>
      </c>
      <c r="D156" s="107"/>
      <c r="E156" s="35">
        <v>9329.3322889704195</v>
      </c>
      <c r="F156" s="35">
        <f t="shared" ref="F156" si="13">D156*E156</f>
        <v>0</v>
      </c>
      <c r="G156" s="32"/>
      <c r="H156" s="4">
        <f>F156/$G$810</f>
        <v>0</v>
      </c>
    </row>
    <row r="157" spans="1:10" ht="36" hidden="1" customHeight="1" x14ac:dyDescent="0.2">
      <c r="A157" s="115" t="s">
        <v>797</v>
      </c>
      <c r="B157" s="115" t="s">
        <v>930</v>
      </c>
      <c r="C157" s="110" t="s">
        <v>851</v>
      </c>
      <c r="D157" s="107"/>
      <c r="E157" s="35">
        <v>9955.2368261856554</v>
      </c>
      <c r="F157" s="35">
        <f>D157*E157</f>
        <v>0</v>
      </c>
      <c r="G157" s="32"/>
      <c r="H157" s="4">
        <f>F157/$G$810</f>
        <v>0</v>
      </c>
    </row>
    <row r="158" spans="1:10" ht="37.5" hidden="1" customHeight="1" x14ac:dyDescent="0.2">
      <c r="A158" s="115" t="s">
        <v>798</v>
      </c>
      <c r="B158" s="115" t="s">
        <v>967</v>
      </c>
      <c r="C158" s="110" t="s">
        <v>851</v>
      </c>
      <c r="D158" s="107"/>
      <c r="E158" s="35">
        <v>8491.0848523458098</v>
      </c>
      <c r="F158" s="35">
        <f>D158*E158</f>
        <v>0</v>
      </c>
      <c r="G158" s="32"/>
      <c r="H158" s="4">
        <f>F158/$G$810</f>
        <v>0</v>
      </c>
    </row>
    <row r="159" spans="1:10" ht="37.5" hidden="1" customHeight="1" x14ac:dyDescent="0.2">
      <c r="A159" s="115" t="s">
        <v>1147</v>
      </c>
      <c r="B159" s="115" t="s">
        <v>1148</v>
      </c>
      <c r="C159" s="110" t="s">
        <v>851</v>
      </c>
      <c r="D159" s="107"/>
      <c r="E159" s="35">
        <v>23158.847703056952</v>
      </c>
      <c r="F159" s="35">
        <f>D159*E159</f>
        <v>0</v>
      </c>
      <c r="G159" s="32"/>
      <c r="H159" s="4">
        <f>F159/$G$810</f>
        <v>0</v>
      </c>
      <c r="I159" s="138"/>
    </row>
    <row r="160" spans="1:10" ht="12" hidden="1" customHeight="1" x14ac:dyDescent="0.2">
      <c r="A160" s="60" t="s">
        <v>170</v>
      </c>
      <c r="B160" s="60" t="s">
        <v>554</v>
      </c>
      <c r="C160" s="57"/>
      <c r="D160" s="114"/>
      <c r="E160" s="35"/>
      <c r="F160" s="35"/>
      <c r="G160" s="32"/>
      <c r="H160" s="4"/>
    </row>
    <row r="161" spans="1:10" ht="24" hidden="1" x14ac:dyDescent="0.2">
      <c r="A161" s="60" t="s">
        <v>1096</v>
      </c>
      <c r="B161" s="60" t="s">
        <v>995</v>
      </c>
      <c r="C161" s="57" t="s">
        <v>851</v>
      </c>
      <c r="D161" s="107"/>
      <c r="E161" s="35">
        <v>27549.237854790597</v>
      </c>
      <c r="F161" s="35">
        <f t="shared" ref="F161:F162" si="14">D161*E161</f>
        <v>0</v>
      </c>
      <c r="G161" s="32"/>
      <c r="H161" s="4">
        <f>F161/$G$810</f>
        <v>0</v>
      </c>
    </row>
    <row r="162" spans="1:10" ht="48" hidden="1" x14ac:dyDescent="0.2">
      <c r="A162" s="60" t="s">
        <v>1138</v>
      </c>
      <c r="B162" s="115" t="s">
        <v>1139</v>
      </c>
      <c r="C162" s="57" t="s">
        <v>851</v>
      </c>
      <c r="D162" s="107"/>
      <c r="E162" s="35">
        <v>20476.680135677718</v>
      </c>
      <c r="F162" s="35">
        <f t="shared" si="14"/>
        <v>0</v>
      </c>
      <c r="G162" s="32"/>
      <c r="H162" s="4">
        <f>F162/$G$810</f>
        <v>0</v>
      </c>
      <c r="I162" s="138"/>
    </row>
    <row r="163" spans="1:10" ht="12" hidden="1" customHeight="1" x14ac:dyDescent="0.2">
      <c r="A163" s="46"/>
      <c r="B163" s="64"/>
      <c r="C163" s="68"/>
      <c r="D163" s="69"/>
      <c r="E163" s="66"/>
      <c r="F163" s="65"/>
      <c r="G163" s="65"/>
      <c r="H163" s="65"/>
      <c r="I163" s="104">
        <f>SUM(H151:H161)</f>
        <v>0</v>
      </c>
    </row>
    <row r="164" spans="1:10" ht="12" hidden="1" customHeight="1" x14ac:dyDescent="0.2">
      <c r="A164" s="43" t="s">
        <v>729</v>
      </c>
      <c r="B164" s="27" t="s">
        <v>555</v>
      </c>
      <c r="C164" s="94"/>
      <c r="D164" s="106"/>
      <c r="E164" s="49"/>
      <c r="F164" s="28"/>
      <c r="G164" s="5">
        <f>SUBTOTAL(109,F164:F176)</f>
        <v>0</v>
      </c>
      <c r="H164" s="6">
        <f>G164/$G$810</f>
        <v>0</v>
      </c>
    </row>
    <row r="165" spans="1:10" ht="12" hidden="1" customHeight="1" x14ac:dyDescent="0.2">
      <c r="A165" s="40" t="s">
        <v>778</v>
      </c>
      <c r="B165" s="60" t="s">
        <v>571</v>
      </c>
      <c r="C165" s="57"/>
      <c r="D165" s="107"/>
      <c r="E165" s="50"/>
      <c r="F165" s="39"/>
      <c r="G165" s="32"/>
      <c r="H165" s="4"/>
    </row>
    <row r="166" spans="1:10" ht="36" hidden="1" customHeight="1" x14ac:dyDescent="0.2">
      <c r="A166" s="60" t="s">
        <v>1095</v>
      </c>
      <c r="B166" s="115" t="s">
        <v>1072</v>
      </c>
      <c r="C166" s="57" t="s">
        <v>851</v>
      </c>
      <c r="D166" s="107"/>
      <c r="E166" s="35">
        <v>3614.7366031720844</v>
      </c>
      <c r="F166" s="35">
        <f>D166*E166</f>
        <v>0</v>
      </c>
      <c r="G166" s="32"/>
      <c r="H166" s="4">
        <f>F166/$G$810</f>
        <v>0</v>
      </c>
    </row>
    <row r="167" spans="1:10" ht="12" hidden="1" customHeight="1" x14ac:dyDescent="0.2">
      <c r="A167" s="40" t="s">
        <v>572</v>
      </c>
      <c r="B167" s="60" t="s">
        <v>573</v>
      </c>
      <c r="C167" s="57"/>
      <c r="D167" s="114"/>
      <c r="E167" s="50"/>
      <c r="F167" s="39"/>
      <c r="G167" s="32"/>
      <c r="H167" s="4"/>
    </row>
    <row r="168" spans="1:10" ht="38.25" hidden="1" customHeight="1" x14ac:dyDescent="0.2">
      <c r="A168" s="60" t="s">
        <v>359</v>
      </c>
      <c r="B168" s="115" t="s">
        <v>65</v>
      </c>
      <c r="C168" s="57" t="s">
        <v>851</v>
      </c>
      <c r="D168" s="114"/>
      <c r="E168" s="35">
        <v>2894.9188541405501</v>
      </c>
      <c r="F168" s="35">
        <f t="shared" ref="F168:F172" si="15">D168*E168</f>
        <v>0</v>
      </c>
      <c r="G168" s="32"/>
      <c r="H168" s="4">
        <f>F168/$G$810</f>
        <v>0</v>
      </c>
    </row>
    <row r="169" spans="1:10" ht="12" hidden="1" customHeight="1" x14ac:dyDescent="0.2">
      <c r="A169" s="60" t="s">
        <v>574</v>
      </c>
      <c r="B169" s="60" t="s">
        <v>767</v>
      </c>
      <c r="C169" s="57"/>
      <c r="D169" s="114"/>
      <c r="E169" s="35"/>
      <c r="F169" s="35"/>
      <c r="G169" s="32"/>
      <c r="H169" s="4"/>
    </row>
    <row r="170" spans="1:10" ht="12" hidden="1" customHeight="1" x14ac:dyDescent="0.2">
      <c r="A170" s="60"/>
      <c r="B170" s="60"/>
      <c r="C170" s="57"/>
      <c r="D170" s="114"/>
      <c r="E170" s="35"/>
      <c r="F170" s="35"/>
      <c r="G170" s="32"/>
      <c r="H170" s="4"/>
    </row>
    <row r="171" spans="1:10" ht="12" hidden="1" customHeight="1" x14ac:dyDescent="0.2">
      <c r="A171" s="60" t="s">
        <v>768</v>
      </c>
      <c r="B171" s="60" t="s">
        <v>769</v>
      </c>
      <c r="C171" s="57"/>
      <c r="D171" s="114"/>
      <c r="E171" s="35"/>
      <c r="F171" s="35"/>
      <c r="G171" s="32"/>
      <c r="H171" s="4"/>
    </row>
    <row r="172" spans="1:10" ht="38.25" hidden="1" customHeight="1" x14ac:dyDescent="0.2">
      <c r="A172" s="60" t="s">
        <v>766</v>
      </c>
      <c r="B172" s="60" t="s">
        <v>866</v>
      </c>
      <c r="C172" s="57" t="s">
        <v>851</v>
      </c>
      <c r="D172" s="114"/>
      <c r="E172" s="35">
        <v>4979.0267552826772</v>
      </c>
      <c r="F172" s="35">
        <f t="shared" si="15"/>
        <v>0</v>
      </c>
      <c r="G172" s="32"/>
      <c r="H172" s="4">
        <f>F172/$G$810</f>
        <v>0</v>
      </c>
      <c r="I172" s="104"/>
    </row>
    <row r="173" spans="1:10" ht="24.75" hidden="1" customHeight="1" x14ac:dyDescent="0.2">
      <c r="A173" s="60" t="s">
        <v>1097</v>
      </c>
      <c r="B173" s="60" t="s">
        <v>976</v>
      </c>
      <c r="C173" s="57" t="s">
        <v>851</v>
      </c>
      <c r="D173" s="114"/>
      <c r="E173" s="35">
        <v>14075.696128767662</v>
      </c>
      <c r="F173" s="35">
        <f>D173*E173</f>
        <v>0</v>
      </c>
      <c r="G173" s="32"/>
      <c r="H173" s="4">
        <f>F173/$G$810</f>
        <v>0</v>
      </c>
      <c r="I173" s="104"/>
    </row>
    <row r="174" spans="1:10" ht="12" hidden="1" customHeight="1" x14ac:dyDescent="0.2">
      <c r="A174" s="60" t="s">
        <v>746</v>
      </c>
      <c r="B174" s="60" t="s">
        <v>554</v>
      </c>
      <c r="C174" s="57"/>
      <c r="D174" s="114"/>
      <c r="E174" s="35"/>
      <c r="F174" s="35"/>
      <c r="G174" s="32"/>
      <c r="H174" s="4"/>
    </row>
    <row r="175" spans="1:10" ht="39" hidden="1" customHeight="1" x14ac:dyDescent="0.2">
      <c r="A175" s="60" t="s">
        <v>1098</v>
      </c>
      <c r="B175" s="60" t="s">
        <v>996</v>
      </c>
      <c r="C175" s="57" t="s">
        <v>851</v>
      </c>
      <c r="D175" s="114"/>
      <c r="E175" s="118">
        <v>6237.4792475186305</v>
      </c>
      <c r="F175" s="35">
        <f>D175*E175</f>
        <v>0</v>
      </c>
      <c r="G175" s="32"/>
      <c r="H175" s="4">
        <f>F175/$G$810</f>
        <v>0</v>
      </c>
      <c r="I175" s="104"/>
    </row>
    <row r="176" spans="1:10" s="67" customFormat="1" ht="12" hidden="1" customHeight="1" x14ac:dyDescent="0.2">
      <c r="A176" s="46"/>
      <c r="B176" s="64"/>
      <c r="C176" s="68"/>
      <c r="D176" s="69"/>
      <c r="E176" s="66"/>
      <c r="F176" s="65"/>
      <c r="G176" s="65"/>
      <c r="H176" s="65"/>
      <c r="I176" s="111">
        <f>SUM(H165:H175)</f>
        <v>0</v>
      </c>
      <c r="J176" s="133"/>
    </row>
    <row r="177" spans="1:10" ht="12" hidden="1" customHeight="1" x14ac:dyDescent="0.2">
      <c r="A177" s="43" t="s">
        <v>367</v>
      </c>
      <c r="B177" s="27" t="s">
        <v>730</v>
      </c>
      <c r="C177" s="94"/>
      <c r="D177" s="106"/>
      <c r="E177" s="49"/>
      <c r="F177" s="28"/>
      <c r="G177" s="5">
        <f>SUBTOTAL(109,F177:F188)</f>
        <v>0</v>
      </c>
      <c r="H177" s="6">
        <f>G177/$G$810</f>
        <v>0</v>
      </c>
    </row>
    <row r="178" spans="1:10" s="33" customFormat="1" ht="12" hidden="1" customHeight="1" x14ac:dyDescent="0.2">
      <c r="A178" s="40" t="s">
        <v>779</v>
      </c>
      <c r="B178" s="10" t="s">
        <v>397</v>
      </c>
      <c r="C178" s="57"/>
      <c r="D178" s="114"/>
      <c r="E178" s="35"/>
      <c r="F178" s="51"/>
      <c r="G178" s="32"/>
      <c r="H178" s="38"/>
      <c r="I178" s="101"/>
      <c r="J178" s="131"/>
    </row>
    <row r="179" spans="1:10" s="33" customFormat="1" ht="49.5" hidden="1" customHeight="1" x14ac:dyDescent="0.2">
      <c r="A179" s="40" t="s">
        <v>799</v>
      </c>
      <c r="B179" s="10" t="s">
        <v>82</v>
      </c>
      <c r="C179" s="57" t="s">
        <v>851</v>
      </c>
      <c r="D179" s="114"/>
      <c r="E179" s="118">
        <v>14343.14030944835</v>
      </c>
      <c r="F179" s="35">
        <f t="shared" ref="F179:F181" si="16">D179*E179</f>
        <v>0</v>
      </c>
      <c r="G179" s="32"/>
      <c r="H179" s="38">
        <f>F179/$G$810</f>
        <v>0</v>
      </c>
      <c r="I179" s="101"/>
      <c r="J179" s="131"/>
    </row>
    <row r="180" spans="1:10" s="33" customFormat="1" ht="36" hidden="1" customHeight="1" x14ac:dyDescent="0.2">
      <c r="A180" s="40" t="s">
        <v>800</v>
      </c>
      <c r="B180" s="10" t="s">
        <v>1268</v>
      </c>
      <c r="C180" s="57" t="s">
        <v>851</v>
      </c>
      <c r="D180" s="114"/>
      <c r="E180" s="118">
        <v>25287.119857311762</v>
      </c>
      <c r="F180" s="35">
        <f t="shared" si="16"/>
        <v>0</v>
      </c>
      <c r="G180" s="32"/>
      <c r="H180" s="38">
        <f>F180/$G$810</f>
        <v>0</v>
      </c>
      <c r="I180" s="139"/>
      <c r="J180" s="131"/>
    </row>
    <row r="181" spans="1:10" s="33" customFormat="1" ht="38.25" hidden="1" customHeight="1" x14ac:dyDescent="0.2">
      <c r="A181" s="40" t="s">
        <v>801</v>
      </c>
      <c r="B181" s="10" t="s">
        <v>1238</v>
      </c>
      <c r="C181" s="57" t="s">
        <v>851</v>
      </c>
      <c r="D181" s="114"/>
      <c r="E181" s="118">
        <v>20169.686526621947</v>
      </c>
      <c r="F181" s="35">
        <f t="shared" si="16"/>
        <v>0</v>
      </c>
      <c r="G181" s="32"/>
      <c r="H181" s="38">
        <f>F181/$G$810</f>
        <v>0</v>
      </c>
      <c r="I181" s="139"/>
      <c r="J181" s="131"/>
    </row>
    <row r="182" spans="1:10" s="33" customFormat="1" ht="60" hidden="1" customHeight="1" x14ac:dyDescent="0.2">
      <c r="A182" s="40" t="s">
        <v>801</v>
      </c>
      <c r="B182" s="10" t="s">
        <v>80</v>
      </c>
      <c r="C182" s="57" t="s">
        <v>851</v>
      </c>
      <c r="D182" s="114"/>
      <c r="E182" s="35">
        <v>8733.6977183980962</v>
      </c>
      <c r="F182" s="35">
        <f>D182*E182</f>
        <v>0</v>
      </c>
      <c r="G182" s="32"/>
      <c r="H182" s="38">
        <f>F182/$G$810</f>
        <v>0</v>
      </c>
      <c r="I182" s="101"/>
      <c r="J182" s="131"/>
    </row>
    <row r="183" spans="1:10" s="33" customFormat="1" ht="12" hidden="1" customHeight="1" x14ac:dyDescent="0.2">
      <c r="A183" s="40" t="s">
        <v>532</v>
      </c>
      <c r="B183" s="10" t="s">
        <v>398</v>
      </c>
      <c r="C183" s="57"/>
      <c r="D183" s="114"/>
      <c r="E183" s="35"/>
      <c r="F183" s="51"/>
      <c r="G183" s="32"/>
      <c r="H183" s="38"/>
      <c r="I183" s="101"/>
      <c r="J183" s="131"/>
    </row>
    <row r="184" spans="1:10" s="33" customFormat="1" ht="24" hidden="1" x14ac:dyDescent="0.2">
      <c r="A184" s="40" t="s">
        <v>802</v>
      </c>
      <c r="B184" s="10" t="s">
        <v>886</v>
      </c>
      <c r="C184" s="57" t="s">
        <v>851</v>
      </c>
      <c r="D184" s="114"/>
      <c r="E184" s="118">
        <v>5453.4826970214808</v>
      </c>
      <c r="F184" s="35">
        <f t="shared" ref="F184:F185" si="17">D184*E184</f>
        <v>0</v>
      </c>
      <c r="G184" s="32"/>
      <c r="H184" s="38">
        <f>F184/$G$810</f>
        <v>0</v>
      </c>
      <c r="I184" s="101"/>
      <c r="J184" s="131"/>
    </row>
    <row r="185" spans="1:10" s="33" customFormat="1" ht="36" hidden="1" customHeight="1" x14ac:dyDescent="0.2">
      <c r="A185" s="40" t="s">
        <v>1099</v>
      </c>
      <c r="B185" s="10" t="s">
        <v>358</v>
      </c>
      <c r="C185" s="57" t="s">
        <v>851</v>
      </c>
      <c r="D185" s="107"/>
      <c r="E185" s="118">
        <v>22264.793013328534</v>
      </c>
      <c r="F185" s="35">
        <f t="shared" si="17"/>
        <v>0</v>
      </c>
      <c r="G185" s="32"/>
      <c r="H185" s="38">
        <f>F185/$G$810</f>
        <v>0</v>
      </c>
      <c r="I185" s="101"/>
      <c r="J185" s="130"/>
    </row>
    <row r="186" spans="1:10" s="33" customFormat="1" ht="12" hidden="1" customHeight="1" x14ac:dyDescent="0.2">
      <c r="A186" s="40" t="s">
        <v>534</v>
      </c>
      <c r="B186" s="10" t="s">
        <v>554</v>
      </c>
      <c r="C186" s="57"/>
      <c r="D186" s="114"/>
      <c r="E186" s="35"/>
      <c r="F186" s="51"/>
      <c r="G186" s="32"/>
      <c r="H186" s="38"/>
      <c r="I186" s="101"/>
      <c r="J186" s="131"/>
    </row>
    <row r="187" spans="1:10" s="33" customFormat="1" ht="36" hidden="1" customHeight="1" x14ac:dyDescent="0.2">
      <c r="A187" s="40" t="s">
        <v>1275</v>
      </c>
      <c r="B187" s="10" t="s">
        <v>1276</v>
      </c>
      <c r="C187" s="57" t="s">
        <v>851</v>
      </c>
      <c r="D187" s="107"/>
      <c r="E187" s="118">
        <v>113926.33612366579</v>
      </c>
      <c r="F187" s="35">
        <f t="shared" ref="F187" si="18">D187*E187</f>
        <v>0</v>
      </c>
      <c r="G187" s="32"/>
      <c r="H187" s="38">
        <f>F187/$G$810</f>
        <v>0</v>
      </c>
      <c r="I187" s="101"/>
      <c r="J187" s="130"/>
    </row>
    <row r="188" spans="1:10" s="67" customFormat="1" ht="12" hidden="1" customHeight="1" x14ac:dyDescent="0.25">
      <c r="A188" s="89"/>
      <c r="B188" s="86"/>
      <c r="C188" s="68"/>
      <c r="D188" s="69"/>
      <c r="E188" s="79"/>
      <c r="F188" s="80"/>
      <c r="G188" s="18"/>
      <c r="H188" s="81"/>
      <c r="I188" s="111">
        <f>SUM(H178:H186)</f>
        <v>0</v>
      </c>
      <c r="J188" s="133"/>
    </row>
    <row r="189" spans="1:10" ht="12" customHeight="1" x14ac:dyDescent="0.2">
      <c r="A189" s="43" t="s">
        <v>237</v>
      </c>
      <c r="B189" s="27" t="s">
        <v>368</v>
      </c>
      <c r="C189" s="94"/>
      <c r="D189" s="106"/>
      <c r="E189" s="49"/>
      <c r="F189" s="28"/>
      <c r="G189" s="5">
        <f>SUBTOTAL(109,F189:F201)</f>
        <v>2338127.1720000003</v>
      </c>
      <c r="H189" s="6">
        <f>G189/$G$810</f>
        <v>0.16116517682074999</v>
      </c>
    </row>
    <row r="190" spans="1:10" s="33" customFormat="1" ht="12" hidden="1" customHeight="1" x14ac:dyDescent="0.2">
      <c r="A190" s="40" t="s">
        <v>780</v>
      </c>
      <c r="B190" s="10" t="s">
        <v>531</v>
      </c>
      <c r="C190" s="57"/>
      <c r="D190" s="114"/>
      <c r="E190" s="50"/>
      <c r="F190" s="39"/>
      <c r="G190" s="32"/>
      <c r="H190" s="38"/>
      <c r="I190" s="101"/>
      <c r="J190" s="131"/>
    </row>
    <row r="191" spans="1:10" s="33" customFormat="1" ht="24" hidden="1" x14ac:dyDescent="0.2">
      <c r="A191" s="40" t="s">
        <v>751</v>
      </c>
      <c r="B191" s="10" t="s">
        <v>226</v>
      </c>
      <c r="C191" s="57" t="s">
        <v>851</v>
      </c>
      <c r="D191" s="107"/>
      <c r="E191" s="35">
        <v>1401.0816345396499</v>
      </c>
      <c r="F191" s="35">
        <f t="shared" ref="F191:F194" si="19">D191*E191</f>
        <v>0</v>
      </c>
      <c r="G191" s="32"/>
      <c r="H191" s="38">
        <f>F191/$G$810</f>
        <v>0</v>
      </c>
      <c r="I191" s="101"/>
      <c r="J191" s="131"/>
    </row>
    <row r="192" spans="1:10" s="33" customFormat="1" ht="11.25" hidden="1" customHeight="1" x14ac:dyDescent="0.2">
      <c r="A192" s="40" t="s">
        <v>752</v>
      </c>
      <c r="B192" s="10" t="s">
        <v>39</v>
      </c>
      <c r="C192" s="57" t="s">
        <v>851</v>
      </c>
      <c r="D192" s="107"/>
      <c r="E192" s="35">
        <v>3146.6859798964447</v>
      </c>
      <c r="F192" s="35">
        <f t="shared" si="19"/>
        <v>0</v>
      </c>
      <c r="G192" s="32"/>
      <c r="H192" s="38">
        <f>F192/$G$810</f>
        <v>0</v>
      </c>
      <c r="I192" s="101"/>
      <c r="J192" s="131"/>
    </row>
    <row r="193" spans="1:11" s="33" customFormat="1" ht="12" hidden="1" customHeight="1" x14ac:dyDescent="0.2">
      <c r="A193" s="40" t="s">
        <v>1100</v>
      </c>
      <c r="B193" s="10" t="s">
        <v>227</v>
      </c>
      <c r="C193" s="57" t="s">
        <v>851</v>
      </c>
      <c r="D193" s="114"/>
      <c r="E193" s="35">
        <v>3998.6754082682187</v>
      </c>
      <c r="F193" s="35">
        <f t="shared" si="19"/>
        <v>0</v>
      </c>
      <c r="G193" s="32"/>
      <c r="H193" s="38">
        <f>F193/$G$810</f>
        <v>0</v>
      </c>
      <c r="I193" s="101"/>
      <c r="J193" s="131"/>
    </row>
    <row r="194" spans="1:11" s="33" customFormat="1" ht="24" hidden="1" customHeight="1" x14ac:dyDescent="0.2">
      <c r="A194" s="40" t="s">
        <v>1101</v>
      </c>
      <c r="B194" s="10" t="s">
        <v>638</v>
      </c>
      <c r="C194" s="57" t="s">
        <v>851</v>
      </c>
      <c r="D194" s="114"/>
      <c r="E194" s="35">
        <v>8825.491823363991</v>
      </c>
      <c r="F194" s="35">
        <f t="shared" si="19"/>
        <v>0</v>
      </c>
      <c r="G194" s="32"/>
      <c r="H194" s="38">
        <f>F194/$G$810</f>
        <v>0</v>
      </c>
      <c r="I194" s="101"/>
      <c r="J194" s="130"/>
    </row>
    <row r="195" spans="1:11" s="33" customFormat="1" ht="12" hidden="1" customHeight="1" x14ac:dyDescent="0.2">
      <c r="A195" s="40" t="s">
        <v>536</v>
      </c>
      <c r="B195" s="10" t="s">
        <v>533</v>
      </c>
      <c r="C195" s="57"/>
      <c r="D195" s="114"/>
      <c r="E195" s="35"/>
      <c r="F195" s="35"/>
      <c r="G195" s="32"/>
      <c r="H195" s="38"/>
      <c r="I195" s="101"/>
      <c r="J195" s="131"/>
    </row>
    <row r="196" spans="1:11" s="33" customFormat="1" ht="24" hidden="1" customHeight="1" x14ac:dyDescent="0.2">
      <c r="A196" s="40" t="s">
        <v>1102</v>
      </c>
      <c r="B196" s="10" t="s">
        <v>850</v>
      </c>
      <c r="C196" s="57" t="s">
        <v>851</v>
      </c>
      <c r="D196" s="107"/>
      <c r="E196" s="35">
        <v>6210.7151960371957</v>
      </c>
      <c r="F196" s="35">
        <f>D196*E196</f>
        <v>0</v>
      </c>
      <c r="G196" s="32"/>
      <c r="H196" s="38">
        <f>F196/$G$810</f>
        <v>0</v>
      </c>
      <c r="I196" s="101"/>
      <c r="J196" s="131"/>
    </row>
    <row r="197" spans="1:11" s="33" customFormat="1" ht="12" hidden="1" customHeight="1" x14ac:dyDescent="0.2">
      <c r="A197" s="40" t="s">
        <v>527</v>
      </c>
      <c r="B197" s="10" t="s">
        <v>552</v>
      </c>
      <c r="C197" s="57" t="s">
        <v>851</v>
      </c>
      <c r="D197" s="107"/>
      <c r="E197" s="35">
        <v>3632.6437292098726</v>
      </c>
      <c r="F197" s="35">
        <f t="shared" ref="F197:F200" si="20">D197*E197</f>
        <v>0</v>
      </c>
      <c r="G197" s="32"/>
      <c r="H197" s="38">
        <f>F197/$G$810</f>
        <v>0</v>
      </c>
      <c r="I197" s="101"/>
      <c r="J197" s="130"/>
    </row>
    <row r="198" spans="1:11" s="33" customFormat="1" ht="12" customHeight="1" x14ac:dyDescent="0.2">
      <c r="A198" s="40" t="s">
        <v>537</v>
      </c>
      <c r="B198" s="10" t="s">
        <v>554</v>
      </c>
      <c r="C198" s="57"/>
      <c r="D198" s="114"/>
      <c r="E198" s="35"/>
      <c r="F198" s="35"/>
      <c r="G198" s="32"/>
      <c r="H198" s="38"/>
      <c r="I198" s="101"/>
      <c r="J198" s="131"/>
    </row>
    <row r="199" spans="1:11" s="33" customFormat="1" ht="24" hidden="1" x14ac:dyDescent="0.2">
      <c r="A199" s="40" t="s">
        <v>309</v>
      </c>
      <c r="B199" s="10" t="s">
        <v>310</v>
      </c>
      <c r="C199" s="57" t="s">
        <v>851</v>
      </c>
      <c r="D199" s="114"/>
      <c r="E199" s="35">
        <v>8297.8393590682244</v>
      </c>
      <c r="F199" s="35">
        <f t="shared" si="20"/>
        <v>0</v>
      </c>
      <c r="G199" s="32"/>
      <c r="H199" s="38">
        <f>F199/$G$810</f>
        <v>0</v>
      </c>
      <c r="I199" s="101"/>
      <c r="J199" s="131"/>
    </row>
    <row r="200" spans="1:11" s="33" customFormat="1" ht="12" customHeight="1" x14ac:dyDescent="0.2">
      <c r="A200" s="40" t="s">
        <v>1451</v>
      </c>
      <c r="B200" s="10" t="s">
        <v>1452</v>
      </c>
      <c r="C200" s="57" t="s">
        <v>851</v>
      </c>
      <c r="D200" s="114">
        <v>130.80000000000001</v>
      </c>
      <c r="E200" s="35">
        <v>17875.59</v>
      </c>
      <c r="F200" s="35">
        <f t="shared" si="20"/>
        <v>2338127.1720000003</v>
      </c>
      <c r="G200" s="32"/>
      <c r="H200" s="38">
        <f>F200/$G$810</f>
        <v>0.16116517682074999</v>
      </c>
      <c r="I200" s="101"/>
      <c r="J200" s="131"/>
    </row>
    <row r="201" spans="1:11" ht="12" customHeight="1" x14ac:dyDescent="0.2">
      <c r="A201" s="46"/>
      <c r="B201" s="64"/>
      <c r="C201" s="68"/>
      <c r="D201" s="69"/>
      <c r="E201" s="66"/>
      <c r="F201" s="65"/>
      <c r="G201" s="65"/>
      <c r="H201" s="65"/>
      <c r="I201" s="104">
        <f>SUM(H190:H199)</f>
        <v>0</v>
      </c>
      <c r="K201" s="127"/>
    </row>
    <row r="202" spans="1:11" ht="12" hidden="1" customHeight="1" x14ac:dyDescent="0.2">
      <c r="A202" s="43" t="s">
        <v>540</v>
      </c>
      <c r="B202" s="27" t="s">
        <v>535</v>
      </c>
      <c r="C202" s="94"/>
      <c r="D202" s="106"/>
      <c r="E202" s="49"/>
      <c r="F202" s="28"/>
      <c r="G202" s="5">
        <f>SUBTOTAL(109,F202:F212)</f>
        <v>0</v>
      </c>
      <c r="H202" s="6">
        <f>G202/$G$810</f>
        <v>0</v>
      </c>
    </row>
    <row r="203" spans="1:11" s="33" customFormat="1" ht="12" hidden="1" customHeight="1" x14ac:dyDescent="0.2">
      <c r="A203" s="40" t="s">
        <v>845</v>
      </c>
      <c r="B203" s="10" t="s">
        <v>311</v>
      </c>
      <c r="C203" s="57"/>
      <c r="D203" s="114"/>
      <c r="E203" s="61"/>
      <c r="F203" s="62"/>
      <c r="G203" s="61"/>
      <c r="H203" s="38"/>
      <c r="I203" s="101"/>
      <c r="J203" s="131"/>
    </row>
    <row r="204" spans="1:11" s="33" customFormat="1" ht="12" hidden="1" customHeight="1" x14ac:dyDescent="0.2">
      <c r="A204" s="40"/>
      <c r="B204" s="10"/>
      <c r="C204" s="57"/>
      <c r="D204" s="114"/>
      <c r="E204" s="61"/>
      <c r="F204" s="62"/>
      <c r="G204" s="61"/>
      <c r="H204" s="38"/>
      <c r="I204" s="101"/>
      <c r="J204" s="131"/>
    </row>
    <row r="205" spans="1:11" s="33" customFormat="1" ht="12" hidden="1" customHeight="1" x14ac:dyDescent="0.2">
      <c r="A205" s="40" t="s">
        <v>846</v>
      </c>
      <c r="B205" s="10" t="s">
        <v>1103</v>
      </c>
      <c r="C205" s="57"/>
      <c r="D205" s="114"/>
      <c r="E205" s="61"/>
      <c r="F205" s="62"/>
      <c r="G205" s="61"/>
      <c r="H205" s="38"/>
      <c r="I205" s="101"/>
      <c r="J205" s="131"/>
    </row>
    <row r="206" spans="1:11" s="33" customFormat="1" ht="12" hidden="1" customHeight="1" x14ac:dyDescent="0.2">
      <c r="A206" s="40"/>
      <c r="B206" s="10"/>
      <c r="C206" s="57"/>
      <c r="D206" s="114"/>
      <c r="E206" s="61"/>
      <c r="F206" s="62"/>
      <c r="G206" s="61"/>
      <c r="H206" s="38"/>
      <c r="I206" s="101"/>
      <c r="J206" s="131"/>
    </row>
    <row r="207" spans="1:11" s="33" customFormat="1" ht="12" hidden="1" customHeight="1" x14ac:dyDescent="0.2">
      <c r="A207" s="40" t="s">
        <v>64</v>
      </c>
      <c r="B207" s="10" t="s">
        <v>834</v>
      </c>
      <c r="C207" s="57"/>
      <c r="D207" s="114"/>
      <c r="E207" s="61"/>
      <c r="F207" s="62"/>
      <c r="G207" s="61"/>
      <c r="H207" s="38"/>
      <c r="I207" s="101"/>
      <c r="J207" s="131"/>
    </row>
    <row r="208" spans="1:11" s="33" customFormat="1" ht="45.75" hidden="1" customHeight="1" x14ac:dyDescent="0.2">
      <c r="A208" s="40" t="s">
        <v>528</v>
      </c>
      <c r="B208" s="10" t="s">
        <v>926</v>
      </c>
      <c r="C208" s="57" t="s">
        <v>851</v>
      </c>
      <c r="D208" s="114"/>
      <c r="E208" s="61">
        <v>19657.650119763337</v>
      </c>
      <c r="F208" s="35">
        <f>D208*E208</f>
        <v>0</v>
      </c>
      <c r="G208" s="61"/>
      <c r="H208" s="38">
        <f>F208/$G$810</f>
        <v>0</v>
      </c>
      <c r="I208" s="101"/>
      <c r="J208" s="131"/>
    </row>
    <row r="209" spans="1:11" s="33" customFormat="1" ht="24" hidden="1" x14ac:dyDescent="0.2">
      <c r="A209" s="40" t="s">
        <v>529</v>
      </c>
      <c r="B209" s="10" t="s">
        <v>106</v>
      </c>
      <c r="C209" s="57" t="s">
        <v>851</v>
      </c>
      <c r="D209" s="107"/>
      <c r="E209" s="61">
        <v>5541.5988822493036</v>
      </c>
      <c r="F209" s="35">
        <f>D209*E209</f>
        <v>0</v>
      </c>
      <c r="G209" s="61"/>
      <c r="H209" s="38">
        <f>F209/$G$810</f>
        <v>0</v>
      </c>
      <c r="I209" s="102"/>
      <c r="J209" s="131"/>
    </row>
    <row r="210" spans="1:11" s="33" customFormat="1" ht="12" hidden="1" customHeight="1" x14ac:dyDescent="0.2">
      <c r="A210" s="40" t="s">
        <v>312</v>
      </c>
      <c r="B210" s="10" t="s">
        <v>554</v>
      </c>
      <c r="C210" s="57"/>
      <c r="D210" s="114"/>
      <c r="E210" s="61"/>
      <c r="F210" s="62"/>
      <c r="G210" s="61"/>
      <c r="H210" s="38"/>
      <c r="I210" s="101"/>
      <c r="J210" s="131"/>
    </row>
    <row r="211" spans="1:11" s="33" customFormat="1" ht="12" hidden="1" customHeight="1" x14ac:dyDescent="0.2">
      <c r="A211" s="40" t="s">
        <v>13</v>
      </c>
      <c r="B211" s="10" t="s">
        <v>14</v>
      </c>
      <c r="C211" s="57" t="s">
        <v>851</v>
      </c>
      <c r="D211" s="114"/>
      <c r="E211" s="61">
        <v>11954.958724169508</v>
      </c>
      <c r="F211" s="35">
        <f>D211*E211</f>
        <v>0</v>
      </c>
      <c r="G211" s="61"/>
      <c r="H211" s="38">
        <f>F211/$G$810</f>
        <v>0</v>
      </c>
      <c r="I211" s="102"/>
      <c r="J211" s="131"/>
    </row>
    <row r="212" spans="1:11" s="67" customFormat="1" ht="12.75" hidden="1" customHeight="1" x14ac:dyDescent="0.2">
      <c r="A212" s="46"/>
      <c r="B212" s="64"/>
      <c r="C212" s="68"/>
      <c r="D212" s="69"/>
      <c r="E212" s="66"/>
      <c r="F212" s="65"/>
      <c r="G212" s="65"/>
      <c r="H212" s="65"/>
      <c r="I212" s="111">
        <f>SUM(H207:H211)</f>
        <v>0</v>
      </c>
      <c r="J212" s="133"/>
    </row>
    <row r="213" spans="1:11" ht="12" hidden="1" customHeight="1" x14ac:dyDescent="0.2">
      <c r="A213" s="44">
        <v>10</v>
      </c>
      <c r="B213" s="27" t="s">
        <v>844</v>
      </c>
      <c r="C213" s="94"/>
      <c r="D213" s="106"/>
      <c r="E213" s="49"/>
      <c r="F213" s="28"/>
      <c r="G213" s="5">
        <f>SUBTOTAL(109,F213:F219)</f>
        <v>0</v>
      </c>
      <c r="H213" s="6">
        <f>G213/$G$810</f>
        <v>0</v>
      </c>
    </row>
    <row r="214" spans="1:11" s="33" customFormat="1" ht="12" hidden="1" customHeight="1" x14ac:dyDescent="0.2">
      <c r="A214" s="40" t="s">
        <v>847</v>
      </c>
      <c r="B214" s="10" t="s">
        <v>313</v>
      </c>
      <c r="C214" s="57" t="s">
        <v>851</v>
      </c>
      <c r="D214" s="114"/>
      <c r="E214" s="35">
        <v>6524.2302489704607</v>
      </c>
      <c r="F214" s="35">
        <f>D214*E214</f>
        <v>0</v>
      </c>
      <c r="G214" s="61"/>
      <c r="H214" s="38">
        <f>F214/$G$810</f>
        <v>0</v>
      </c>
      <c r="I214" s="101"/>
      <c r="J214" s="131"/>
    </row>
    <row r="215" spans="1:11" s="33" customFormat="1" ht="24" hidden="1" customHeight="1" x14ac:dyDescent="0.2">
      <c r="A215" s="40" t="s">
        <v>848</v>
      </c>
      <c r="B215" s="10" t="s">
        <v>145</v>
      </c>
      <c r="C215" s="57" t="s">
        <v>851</v>
      </c>
      <c r="D215" s="114"/>
      <c r="E215" s="35">
        <v>14547.387099984839</v>
      </c>
      <c r="F215" s="35">
        <f>D215*E215</f>
        <v>0</v>
      </c>
      <c r="G215" s="61"/>
      <c r="H215" s="38">
        <f>F215/$G$810</f>
        <v>0</v>
      </c>
      <c r="I215" s="101"/>
      <c r="J215" s="131"/>
    </row>
    <row r="216" spans="1:11" s="33" customFormat="1" ht="36" hidden="1" customHeight="1" x14ac:dyDescent="0.2">
      <c r="A216" s="40" t="s">
        <v>221</v>
      </c>
      <c r="B216" s="10" t="s">
        <v>217</v>
      </c>
      <c r="C216" s="57" t="s">
        <v>851</v>
      </c>
      <c r="D216" s="114"/>
      <c r="E216" s="35">
        <v>17104.782886409434</v>
      </c>
      <c r="F216" s="35">
        <f>D216*E216</f>
        <v>0</v>
      </c>
      <c r="G216" s="61"/>
      <c r="H216" s="38">
        <f>F216/$G$810</f>
        <v>0</v>
      </c>
      <c r="I216" s="101"/>
      <c r="J216" s="131"/>
    </row>
    <row r="217" spans="1:11" s="33" customFormat="1" ht="24" hidden="1" customHeight="1" x14ac:dyDescent="0.2">
      <c r="A217" s="40" t="s">
        <v>530</v>
      </c>
      <c r="B217" s="10" t="s">
        <v>55</v>
      </c>
      <c r="C217" s="57" t="s">
        <v>851</v>
      </c>
      <c r="D217" s="114"/>
      <c r="E217" s="35">
        <v>4009.6529710243881</v>
      </c>
      <c r="F217" s="35">
        <f>D217*E217</f>
        <v>0</v>
      </c>
      <c r="G217" s="61"/>
      <c r="H217" s="38">
        <f>F217/$G$810</f>
        <v>0</v>
      </c>
      <c r="I217" s="101"/>
      <c r="J217" s="131"/>
    </row>
    <row r="218" spans="1:11" s="33" customFormat="1" ht="24" hidden="1" customHeight="1" x14ac:dyDescent="0.2">
      <c r="A218" s="40" t="s">
        <v>1262</v>
      </c>
      <c r="B218" s="10" t="s">
        <v>1261</v>
      </c>
      <c r="C218" s="57" t="s">
        <v>851</v>
      </c>
      <c r="D218" s="114"/>
      <c r="E218" s="35">
        <v>18931.941906515534</v>
      </c>
      <c r="F218" s="35">
        <f>D218*E218</f>
        <v>0</v>
      </c>
      <c r="G218" s="61"/>
      <c r="H218" s="38">
        <f>F218/$G$810</f>
        <v>0</v>
      </c>
      <c r="I218" s="101"/>
      <c r="J218" s="131"/>
    </row>
    <row r="219" spans="1:11" ht="12" hidden="1" customHeight="1" x14ac:dyDescent="0.2">
      <c r="A219" s="46"/>
      <c r="B219" s="64"/>
      <c r="C219" s="68"/>
      <c r="D219" s="69"/>
      <c r="E219" s="66"/>
      <c r="F219" s="65"/>
      <c r="G219" s="65"/>
      <c r="H219" s="65"/>
      <c r="I219" s="104">
        <f>SUM(H214:H217)</f>
        <v>0</v>
      </c>
    </row>
    <row r="220" spans="1:11" ht="12" hidden="1" customHeight="1" x14ac:dyDescent="0.2">
      <c r="A220" s="44">
        <v>11</v>
      </c>
      <c r="B220" s="27" t="s">
        <v>192</v>
      </c>
      <c r="C220" s="94"/>
      <c r="D220" s="106"/>
      <c r="E220" s="49"/>
      <c r="F220" s="28"/>
      <c r="G220" s="5">
        <f>SUBTOTAL(109,F220:F229)</f>
        <v>0</v>
      </c>
      <c r="H220" s="6">
        <f>G220/$G$810</f>
        <v>0</v>
      </c>
    </row>
    <row r="221" spans="1:11" s="33" customFormat="1" ht="12" hidden="1" customHeight="1" x14ac:dyDescent="0.2">
      <c r="A221" s="40" t="s">
        <v>341</v>
      </c>
      <c r="B221" s="10" t="s">
        <v>742</v>
      </c>
      <c r="C221" s="110"/>
      <c r="D221" s="107"/>
      <c r="E221" s="50"/>
      <c r="F221" s="39"/>
      <c r="G221" s="32"/>
      <c r="H221" s="38"/>
      <c r="I221" s="101"/>
      <c r="J221" s="131"/>
    </row>
    <row r="222" spans="1:11" s="33" customFormat="1" ht="24" hidden="1" customHeight="1" x14ac:dyDescent="0.2">
      <c r="A222" s="40" t="s">
        <v>1104</v>
      </c>
      <c r="B222" s="10" t="s">
        <v>1191</v>
      </c>
      <c r="C222" s="110" t="s">
        <v>851</v>
      </c>
      <c r="D222" s="107"/>
      <c r="E222" s="35">
        <v>5044.3646758738505</v>
      </c>
      <c r="F222" s="35">
        <f t="shared" ref="F222:F226" si="21">D222*E222</f>
        <v>0</v>
      </c>
      <c r="G222" s="32"/>
      <c r="H222" s="38">
        <f>F222/$G$810</f>
        <v>0</v>
      </c>
      <c r="I222" s="101"/>
      <c r="J222" s="130"/>
      <c r="K222" s="154"/>
    </row>
    <row r="223" spans="1:11" s="33" customFormat="1" ht="123.75" hidden="1" customHeight="1" x14ac:dyDescent="0.2">
      <c r="A223" s="40" t="s">
        <v>279</v>
      </c>
      <c r="B223" s="10" t="s">
        <v>1239</v>
      </c>
      <c r="C223" s="110" t="s">
        <v>851</v>
      </c>
      <c r="D223" s="107"/>
      <c r="E223" s="35">
        <v>5388.0432262940913</v>
      </c>
      <c r="F223" s="35">
        <f t="shared" si="21"/>
        <v>0</v>
      </c>
      <c r="G223" s="32"/>
      <c r="H223" s="38">
        <f>F223/$G$810</f>
        <v>0</v>
      </c>
      <c r="I223" s="101"/>
      <c r="J223" s="131"/>
    </row>
    <row r="224" spans="1:11" s="33" customFormat="1" ht="12" hidden="1" customHeight="1" x14ac:dyDescent="0.2">
      <c r="A224" s="40" t="s">
        <v>280</v>
      </c>
      <c r="B224" s="10" t="s">
        <v>1255</v>
      </c>
      <c r="C224" s="110" t="s">
        <v>851</v>
      </c>
      <c r="D224" s="107"/>
      <c r="E224" s="35">
        <v>5505.1761547142551</v>
      </c>
      <c r="F224" s="35">
        <f t="shared" si="21"/>
        <v>0</v>
      </c>
      <c r="G224" s="32"/>
      <c r="H224" s="38">
        <f>F224/$G$810</f>
        <v>0</v>
      </c>
      <c r="I224" s="101"/>
      <c r="J224" s="131"/>
    </row>
    <row r="225" spans="1:10" s="33" customFormat="1" ht="24.75" hidden="1" customHeight="1" x14ac:dyDescent="0.2">
      <c r="A225" s="40" t="s">
        <v>281</v>
      </c>
      <c r="B225" s="10" t="s">
        <v>956</v>
      </c>
      <c r="C225" s="110" t="s">
        <v>851</v>
      </c>
      <c r="D225" s="107"/>
      <c r="E225" s="35">
        <v>3156.0464169236739</v>
      </c>
      <c r="F225" s="35">
        <f>D225*E225</f>
        <v>0</v>
      </c>
      <c r="G225" s="32"/>
      <c r="H225" s="38">
        <f>F225/$G$810</f>
        <v>0</v>
      </c>
      <c r="I225" s="101"/>
      <c r="J225" s="131"/>
    </row>
    <row r="226" spans="1:10" s="33" customFormat="1" ht="24" hidden="1" x14ac:dyDescent="0.2">
      <c r="A226" s="40" t="s">
        <v>282</v>
      </c>
      <c r="B226" s="10" t="s">
        <v>67</v>
      </c>
      <c r="C226" s="110" t="s">
        <v>851</v>
      </c>
      <c r="D226" s="107"/>
      <c r="E226" s="35">
        <v>6044.5218625456464</v>
      </c>
      <c r="F226" s="35">
        <f t="shared" si="21"/>
        <v>0</v>
      </c>
      <c r="G226" s="32"/>
      <c r="H226" s="38">
        <f>F226/$G$810</f>
        <v>0</v>
      </c>
      <c r="I226" s="101"/>
      <c r="J226" s="131"/>
    </row>
    <row r="227" spans="1:10" s="33" customFormat="1" ht="12" hidden="1" customHeight="1" x14ac:dyDescent="0.2">
      <c r="A227" s="40" t="s">
        <v>343</v>
      </c>
      <c r="B227" s="10" t="s">
        <v>803</v>
      </c>
      <c r="C227" s="110"/>
      <c r="D227" s="107"/>
      <c r="E227" s="35"/>
      <c r="F227" s="35"/>
      <c r="G227" s="32"/>
      <c r="H227" s="38"/>
      <c r="I227" s="101"/>
      <c r="J227" s="131"/>
    </row>
    <row r="228" spans="1:10" s="33" customFormat="1" ht="25.5" hidden="1" customHeight="1" x14ac:dyDescent="0.2">
      <c r="A228" s="40" t="s">
        <v>1105</v>
      </c>
      <c r="B228" s="10" t="s">
        <v>59</v>
      </c>
      <c r="C228" s="110" t="s">
        <v>851</v>
      </c>
      <c r="D228" s="107"/>
      <c r="E228" s="35">
        <v>4235.0126309878378</v>
      </c>
      <c r="F228" s="35">
        <f>D228*E228</f>
        <v>0</v>
      </c>
      <c r="G228" s="32"/>
      <c r="H228" s="38">
        <f>F228/$G$810</f>
        <v>0</v>
      </c>
      <c r="I228" s="101"/>
      <c r="J228" s="131"/>
    </row>
    <row r="229" spans="1:10" ht="12" hidden="1" customHeight="1" x14ac:dyDescent="0.2">
      <c r="A229" s="46"/>
      <c r="B229" s="64"/>
      <c r="C229" s="68"/>
      <c r="D229" s="69"/>
      <c r="E229" s="66"/>
      <c r="F229" s="65"/>
      <c r="G229" s="65"/>
      <c r="H229" s="65"/>
      <c r="I229" s="104">
        <f>SUM(H221:H228)</f>
        <v>0</v>
      </c>
    </row>
    <row r="230" spans="1:10" ht="12" hidden="1" customHeight="1" x14ac:dyDescent="0.2">
      <c r="A230" s="44">
        <v>12</v>
      </c>
      <c r="B230" s="27" t="s">
        <v>340</v>
      </c>
      <c r="C230" s="94"/>
      <c r="D230" s="106"/>
      <c r="E230" s="49"/>
      <c r="F230" s="28"/>
      <c r="G230" s="5">
        <f>SUBTOTAL(109,F230:F263)</f>
        <v>0</v>
      </c>
      <c r="H230" s="6">
        <f>G230/$G$810</f>
        <v>0</v>
      </c>
    </row>
    <row r="231" spans="1:10" s="33" customFormat="1" ht="12" hidden="1" customHeight="1" x14ac:dyDescent="0.2">
      <c r="A231" s="40" t="s">
        <v>119</v>
      </c>
      <c r="B231" s="10" t="s">
        <v>342</v>
      </c>
      <c r="C231" s="110"/>
      <c r="D231" s="107"/>
      <c r="E231" s="35"/>
      <c r="F231" s="52"/>
      <c r="G231" s="32"/>
      <c r="H231" s="38"/>
      <c r="I231" s="101"/>
      <c r="J231" s="131"/>
    </row>
    <row r="232" spans="1:10" s="33" customFormat="1" ht="12" hidden="1" customHeight="1" x14ac:dyDescent="0.2">
      <c r="A232" s="40" t="s">
        <v>283</v>
      </c>
      <c r="B232" s="10" t="s">
        <v>10</v>
      </c>
      <c r="C232" s="110" t="s">
        <v>851</v>
      </c>
      <c r="D232" s="107"/>
      <c r="E232" s="35">
        <v>33453.593248602439</v>
      </c>
      <c r="F232" s="52">
        <f t="shared" ref="F232:F246" si="22">D232*E232</f>
        <v>0</v>
      </c>
      <c r="G232" s="32"/>
      <c r="H232" s="38">
        <f>F232/$G$810</f>
        <v>0</v>
      </c>
      <c r="I232" s="101"/>
      <c r="J232" s="131"/>
    </row>
    <row r="233" spans="1:10" s="33" customFormat="1" ht="12" hidden="1" customHeight="1" x14ac:dyDescent="0.2">
      <c r="A233" s="40" t="s">
        <v>284</v>
      </c>
      <c r="B233" s="10" t="s">
        <v>678</v>
      </c>
      <c r="C233" s="110" t="s">
        <v>851</v>
      </c>
      <c r="D233" s="107"/>
      <c r="E233" s="35">
        <v>32825.374760964442</v>
      </c>
      <c r="F233" s="52">
        <f t="shared" si="22"/>
        <v>0</v>
      </c>
      <c r="G233" s="32"/>
      <c r="H233" s="38">
        <f>F233/$G$810</f>
        <v>0</v>
      </c>
      <c r="I233" s="101"/>
      <c r="J233" s="130"/>
    </row>
    <row r="234" spans="1:10" s="33" customFormat="1" ht="12" hidden="1" customHeight="1" x14ac:dyDescent="0.2">
      <c r="A234" s="40" t="s">
        <v>1106</v>
      </c>
      <c r="B234" s="10" t="s">
        <v>399</v>
      </c>
      <c r="C234" s="110" t="s">
        <v>851</v>
      </c>
      <c r="D234" s="107"/>
      <c r="E234" s="35">
        <v>2238.8069496173498</v>
      </c>
      <c r="F234" s="52">
        <f>D234*E234</f>
        <v>0</v>
      </c>
      <c r="G234" s="32"/>
      <c r="H234" s="38">
        <f>F234/$G$810</f>
        <v>0</v>
      </c>
      <c r="I234" s="101"/>
      <c r="J234" s="131"/>
    </row>
    <row r="235" spans="1:10" s="33" customFormat="1" ht="12" hidden="1" customHeight="1" x14ac:dyDescent="0.2">
      <c r="A235" s="40" t="s">
        <v>1107</v>
      </c>
      <c r="B235" s="10" t="s">
        <v>400</v>
      </c>
      <c r="C235" s="110" t="s">
        <v>851</v>
      </c>
      <c r="D235" s="107"/>
      <c r="E235" s="35">
        <v>2709.2263840963928</v>
      </c>
      <c r="F235" s="52">
        <f>D235*E235</f>
        <v>0</v>
      </c>
      <c r="G235" s="32"/>
      <c r="H235" s="38">
        <f>F235/$G$810</f>
        <v>0</v>
      </c>
      <c r="I235" s="101"/>
      <c r="J235" s="131"/>
    </row>
    <row r="236" spans="1:10" s="33" customFormat="1" ht="12" hidden="1" customHeight="1" x14ac:dyDescent="0.2">
      <c r="A236" s="40" t="s">
        <v>120</v>
      </c>
      <c r="B236" s="10" t="s">
        <v>331</v>
      </c>
      <c r="C236" s="110"/>
      <c r="D236" s="107"/>
      <c r="E236" s="35"/>
      <c r="F236" s="52"/>
      <c r="G236" s="32"/>
      <c r="H236" s="38"/>
      <c r="I236" s="101"/>
      <c r="J236" s="131"/>
    </row>
    <row r="237" spans="1:10" s="33" customFormat="1" ht="12" hidden="1" customHeight="1" x14ac:dyDescent="0.2">
      <c r="A237" s="40" t="s">
        <v>285</v>
      </c>
      <c r="B237" s="10" t="s">
        <v>679</v>
      </c>
      <c r="C237" s="110" t="s">
        <v>851</v>
      </c>
      <c r="D237" s="107"/>
      <c r="E237" s="35">
        <v>10920.769602558899</v>
      </c>
      <c r="F237" s="52">
        <f t="shared" si="22"/>
        <v>0</v>
      </c>
      <c r="G237" s="32"/>
      <c r="H237" s="38">
        <f>F237/$G$810</f>
        <v>0</v>
      </c>
      <c r="I237" s="101"/>
      <c r="J237" s="131"/>
    </row>
    <row r="238" spans="1:10" s="33" customFormat="1" ht="12" hidden="1" customHeight="1" x14ac:dyDescent="0.2">
      <c r="A238" s="40" t="s">
        <v>121</v>
      </c>
      <c r="B238" s="10" t="s">
        <v>314</v>
      </c>
      <c r="C238" s="110"/>
      <c r="D238" s="107"/>
      <c r="E238" s="35"/>
      <c r="F238" s="52"/>
      <c r="G238" s="32"/>
      <c r="H238" s="38"/>
      <c r="I238" s="101"/>
      <c r="J238" s="131"/>
    </row>
    <row r="239" spans="1:10" s="33" customFormat="1" ht="12" hidden="1" customHeight="1" x14ac:dyDescent="0.2">
      <c r="A239" s="40" t="s">
        <v>286</v>
      </c>
      <c r="B239" s="10" t="s">
        <v>867</v>
      </c>
      <c r="C239" s="110" t="s">
        <v>851</v>
      </c>
      <c r="D239" s="107"/>
      <c r="E239" s="35">
        <v>12698.548451112931</v>
      </c>
      <c r="F239" s="52">
        <f>D239*E239</f>
        <v>0</v>
      </c>
      <c r="G239" s="32"/>
      <c r="H239" s="38">
        <f>F239/$G$810</f>
        <v>0</v>
      </c>
      <c r="I239" s="101"/>
      <c r="J239" s="131"/>
    </row>
    <row r="240" spans="1:10" s="33" customFormat="1" ht="12" hidden="1" customHeight="1" x14ac:dyDescent="0.2">
      <c r="A240" s="40" t="s">
        <v>122</v>
      </c>
      <c r="B240" s="10" t="s">
        <v>315</v>
      </c>
      <c r="C240" s="110"/>
      <c r="D240" s="107"/>
      <c r="E240" s="35"/>
      <c r="F240" s="52"/>
      <c r="G240" s="32"/>
      <c r="H240" s="38"/>
      <c r="I240" s="101"/>
      <c r="J240" s="131"/>
    </row>
    <row r="241" spans="1:11" s="33" customFormat="1" ht="12" hidden="1" customHeight="1" x14ac:dyDescent="0.2">
      <c r="A241" s="40" t="s">
        <v>307</v>
      </c>
      <c r="B241" s="10" t="s">
        <v>259</v>
      </c>
      <c r="C241" s="110" t="s">
        <v>851</v>
      </c>
      <c r="D241" s="107"/>
      <c r="E241" s="35">
        <v>12697.004624299405</v>
      </c>
      <c r="F241" s="52">
        <f>D241*E241</f>
        <v>0</v>
      </c>
      <c r="G241" s="32"/>
      <c r="H241" s="38">
        <f>F241/$G$810</f>
        <v>0</v>
      </c>
      <c r="I241" s="101"/>
      <c r="J241" s="131"/>
    </row>
    <row r="242" spans="1:11" s="33" customFormat="1" ht="12" hidden="1" customHeight="1" x14ac:dyDescent="0.2">
      <c r="A242" s="40" t="s">
        <v>1108</v>
      </c>
      <c r="B242" s="10" t="s">
        <v>965</v>
      </c>
      <c r="C242" s="110" t="s">
        <v>851</v>
      </c>
      <c r="D242" s="107"/>
      <c r="E242" s="35">
        <v>44501.734576413728</v>
      </c>
      <c r="F242" s="52">
        <f>D242*E242</f>
        <v>0</v>
      </c>
      <c r="G242" s="32"/>
      <c r="H242" s="38">
        <f>F242/$G$810</f>
        <v>0</v>
      </c>
      <c r="I242" s="101"/>
      <c r="J242" s="131"/>
    </row>
    <row r="243" spans="1:11" s="33" customFormat="1" ht="12" hidden="1" customHeight="1" x14ac:dyDescent="0.2">
      <c r="A243" s="40" t="s">
        <v>123</v>
      </c>
      <c r="B243" s="10" t="s">
        <v>332</v>
      </c>
      <c r="C243" s="110"/>
      <c r="D243" s="107"/>
      <c r="E243" s="35"/>
      <c r="F243" s="52"/>
      <c r="G243" s="32"/>
      <c r="H243" s="38"/>
      <c r="I243" s="101"/>
      <c r="J243" s="131"/>
    </row>
    <row r="244" spans="1:11" s="33" customFormat="1" ht="12" hidden="1" customHeight="1" x14ac:dyDescent="0.2">
      <c r="A244" s="40" t="s">
        <v>1109</v>
      </c>
      <c r="B244" s="10" t="s">
        <v>214</v>
      </c>
      <c r="C244" s="110" t="s">
        <v>851</v>
      </c>
      <c r="D244" s="107"/>
      <c r="E244" s="35">
        <v>4046.3595340775732</v>
      </c>
      <c r="F244" s="52">
        <f t="shared" si="22"/>
        <v>0</v>
      </c>
      <c r="G244" s="32"/>
      <c r="H244" s="38">
        <f>F244/$G$810</f>
        <v>0</v>
      </c>
      <c r="I244" s="101"/>
      <c r="J244" s="131"/>
    </row>
    <row r="245" spans="1:11" s="33" customFormat="1" ht="24" hidden="1" customHeight="1" x14ac:dyDescent="0.2">
      <c r="A245" s="40" t="s">
        <v>1110</v>
      </c>
      <c r="B245" s="10" t="s">
        <v>745</v>
      </c>
      <c r="C245" s="110" t="s">
        <v>851</v>
      </c>
      <c r="D245" s="107"/>
      <c r="E245" s="35">
        <v>15425.712728893772</v>
      </c>
      <c r="F245" s="52">
        <f t="shared" si="22"/>
        <v>0</v>
      </c>
      <c r="G245" s="32"/>
      <c r="H245" s="38">
        <f>F245/$G$810</f>
        <v>0</v>
      </c>
      <c r="I245" s="101"/>
      <c r="J245" s="131"/>
    </row>
    <row r="246" spans="1:11" s="33" customFormat="1" ht="24" hidden="1" customHeight="1" x14ac:dyDescent="0.2">
      <c r="A246" s="40" t="s">
        <v>287</v>
      </c>
      <c r="B246" s="10" t="s">
        <v>81</v>
      </c>
      <c r="C246" s="110" t="s">
        <v>851</v>
      </c>
      <c r="D246" s="107"/>
      <c r="E246" s="35">
        <v>3307.2744819722266</v>
      </c>
      <c r="F246" s="52">
        <f t="shared" si="22"/>
        <v>0</v>
      </c>
      <c r="G246" s="32"/>
      <c r="H246" s="38">
        <f>F246/$G$810</f>
        <v>0</v>
      </c>
      <c r="I246" s="101"/>
      <c r="J246" s="131"/>
    </row>
    <row r="247" spans="1:11" s="33" customFormat="1" ht="12" hidden="1" customHeight="1" x14ac:dyDescent="0.2">
      <c r="A247" s="40" t="s">
        <v>124</v>
      </c>
      <c r="B247" s="10" t="s">
        <v>329</v>
      </c>
      <c r="C247" s="110"/>
      <c r="D247" s="107"/>
      <c r="E247" s="35"/>
      <c r="F247" s="52"/>
      <c r="G247" s="32"/>
      <c r="H247" s="38"/>
      <c r="I247" s="101"/>
      <c r="J247" s="131"/>
      <c r="K247" s="112"/>
    </row>
    <row r="248" spans="1:11" s="33" customFormat="1" ht="27" hidden="1" customHeight="1" x14ac:dyDescent="0.2">
      <c r="A248" s="40" t="s">
        <v>288</v>
      </c>
      <c r="B248" s="10" t="s">
        <v>955</v>
      </c>
      <c r="C248" s="110" t="s">
        <v>851</v>
      </c>
      <c r="D248" s="107"/>
      <c r="E248" s="35">
        <v>6564.6124129733689</v>
      </c>
      <c r="F248" s="35">
        <f>D248*E248</f>
        <v>0</v>
      </c>
      <c r="G248" s="32"/>
      <c r="H248" s="38">
        <f>F248/$G$810</f>
        <v>0</v>
      </c>
      <c r="I248" s="101"/>
      <c r="J248" s="131"/>
    </row>
    <row r="249" spans="1:11" s="33" customFormat="1" ht="12" hidden="1" customHeight="1" x14ac:dyDescent="0.2">
      <c r="A249" s="40" t="s">
        <v>551</v>
      </c>
      <c r="B249" s="10" t="s">
        <v>112</v>
      </c>
      <c r="C249" s="110"/>
      <c r="D249" s="107"/>
      <c r="E249" s="35"/>
      <c r="F249" s="52"/>
      <c r="G249" s="32"/>
      <c r="H249" s="38"/>
      <c r="I249" s="101"/>
      <c r="J249" s="131"/>
    </row>
    <row r="250" spans="1:11" s="33" customFormat="1" ht="12" hidden="1" customHeight="1" x14ac:dyDescent="0.2">
      <c r="A250" s="40" t="s">
        <v>344</v>
      </c>
      <c r="B250" s="10" t="s">
        <v>345</v>
      </c>
      <c r="C250" s="110"/>
      <c r="D250" s="107"/>
      <c r="E250" s="35"/>
      <c r="F250" s="52"/>
      <c r="G250" s="32"/>
      <c r="H250" s="38"/>
      <c r="I250" s="101"/>
      <c r="J250" s="131"/>
    </row>
    <row r="251" spans="1:11" s="33" customFormat="1" ht="24" hidden="1" x14ac:dyDescent="0.2">
      <c r="A251" s="40" t="s">
        <v>1189</v>
      </c>
      <c r="B251" s="10" t="s">
        <v>1234</v>
      </c>
      <c r="C251" s="110" t="s">
        <v>851</v>
      </c>
      <c r="D251" s="107"/>
      <c r="E251" s="35">
        <v>6564.6124129733689</v>
      </c>
      <c r="F251" s="35">
        <f>D251*E251</f>
        <v>0</v>
      </c>
      <c r="G251" s="32"/>
      <c r="H251" s="38">
        <f>F251/$G$810</f>
        <v>0</v>
      </c>
      <c r="I251" s="101"/>
      <c r="J251" s="131"/>
    </row>
    <row r="252" spans="1:11" s="33" customFormat="1" ht="25.5" hidden="1" customHeight="1" x14ac:dyDescent="0.2">
      <c r="A252" s="40" t="s">
        <v>1224</v>
      </c>
      <c r="B252" s="10" t="s">
        <v>1235</v>
      </c>
      <c r="C252" s="110" t="s">
        <v>851</v>
      </c>
      <c r="D252" s="107"/>
      <c r="E252" s="35">
        <v>36569.399783894456</v>
      </c>
      <c r="F252" s="35">
        <f>D252*E252</f>
        <v>0</v>
      </c>
      <c r="G252" s="32"/>
      <c r="H252" s="38">
        <f>F252/$G$810</f>
        <v>0</v>
      </c>
      <c r="I252" s="101"/>
      <c r="J252" s="131"/>
    </row>
    <row r="253" spans="1:11" s="33" customFormat="1" ht="12" hidden="1" customHeight="1" x14ac:dyDescent="0.2">
      <c r="A253" s="40" t="s">
        <v>347</v>
      </c>
      <c r="B253" s="10" t="s">
        <v>554</v>
      </c>
      <c r="C253" s="110"/>
      <c r="D253" s="107"/>
      <c r="E253" s="35"/>
      <c r="F253" s="52"/>
      <c r="G253" s="32"/>
      <c r="H253" s="38"/>
      <c r="I253" s="101"/>
      <c r="J253" s="131"/>
    </row>
    <row r="254" spans="1:11" s="148" customFormat="1" ht="12" hidden="1" customHeight="1" x14ac:dyDescent="0.2">
      <c r="A254" s="141" t="s">
        <v>348</v>
      </c>
      <c r="B254" s="126" t="s">
        <v>894</v>
      </c>
      <c r="C254" s="142" t="s">
        <v>851</v>
      </c>
      <c r="D254" s="107"/>
      <c r="E254" s="143">
        <v>16685.760693250413</v>
      </c>
      <c r="F254" s="144">
        <f t="shared" ref="F254:F259" si="23">D254*E254</f>
        <v>0</v>
      </c>
      <c r="G254" s="145"/>
      <c r="H254" s="146">
        <f t="shared" ref="H254:H262" si="24">F254/$G$810</f>
        <v>0</v>
      </c>
      <c r="I254" s="147"/>
      <c r="J254" s="134"/>
    </row>
    <row r="255" spans="1:11" s="33" customFormat="1" ht="12" hidden="1" customHeight="1" x14ac:dyDescent="0.2">
      <c r="A255" s="40" t="s">
        <v>349</v>
      </c>
      <c r="B255" s="10" t="s">
        <v>902</v>
      </c>
      <c r="C255" s="110" t="s">
        <v>851</v>
      </c>
      <c r="D255" s="107"/>
      <c r="E255" s="35">
        <v>23193.53754548361</v>
      </c>
      <c r="F255" s="52">
        <f t="shared" si="23"/>
        <v>0</v>
      </c>
      <c r="G255" s="32"/>
      <c r="H255" s="38">
        <f t="shared" si="24"/>
        <v>0</v>
      </c>
      <c r="I255" s="101"/>
      <c r="J255" s="131"/>
    </row>
    <row r="256" spans="1:11" s="33" customFormat="1" ht="24" hidden="1" customHeight="1" x14ac:dyDescent="0.2">
      <c r="A256" s="40" t="s">
        <v>1111</v>
      </c>
      <c r="B256" s="10" t="s">
        <v>265</v>
      </c>
      <c r="C256" s="110" t="s">
        <v>851</v>
      </c>
      <c r="D256" s="107"/>
      <c r="E256" s="35">
        <v>10501.538759326382</v>
      </c>
      <c r="F256" s="52">
        <f t="shared" si="23"/>
        <v>0</v>
      </c>
      <c r="G256" s="32"/>
      <c r="H256" s="38">
        <f t="shared" si="24"/>
        <v>0</v>
      </c>
      <c r="I256" s="101"/>
      <c r="J256" s="131"/>
    </row>
    <row r="257" spans="1:19" s="33" customFormat="1" ht="36" hidden="1" customHeight="1" x14ac:dyDescent="0.2">
      <c r="A257" s="40" t="s">
        <v>1112</v>
      </c>
      <c r="B257" s="10" t="s">
        <v>1240</v>
      </c>
      <c r="C257" s="110" t="s">
        <v>851</v>
      </c>
      <c r="D257" s="107"/>
      <c r="E257" s="35">
        <v>17780.40155733778</v>
      </c>
      <c r="F257" s="52">
        <f>D257*E257</f>
        <v>0</v>
      </c>
      <c r="G257" s="52"/>
      <c r="H257" s="38">
        <f t="shared" si="24"/>
        <v>0</v>
      </c>
      <c r="I257" s="101"/>
      <c r="J257" s="130"/>
    </row>
    <row r="258" spans="1:19" s="33" customFormat="1" ht="12" hidden="1" customHeight="1" x14ac:dyDescent="0.2">
      <c r="A258" s="40" t="s">
        <v>997</v>
      </c>
      <c r="B258" s="10" t="s">
        <v>1073</v>
      </c>
      <c r="C258" s="110" t="s">
        <v>851</v>
      </c>
      <c r="D258" s="107"/>
      <c r="E258" s="35">
        <v>4414.9720268560995</v>
      </c>
      <c r="F258" s="52">
        <f>D258*E258</f>
        <v>0</v>
      </c>
      <c r="G258" s="32"/>
      <c r="H258" s="38">
        <f t="shared" si="24"/>
        <v>0</v>
      </c>
      <c r="I258" s="101"/>
      <c r="J258" s="131"/>
      <c r="N258" s="137"/>
      <c r="S258" s="137"/>
    </row>
    <row r="259" spans="1:19" s="33" customFormat="1" ht="24" hidden="1" customHeight="1" x14ac:dyDescent="0.2">
      <c r="A259" s="40" t="s">
        <v>1113</v>
      </c>
      <c r="B259" s="10" t="s">
        <v>988</v>
      </c>
      <c r="C259" s="110" t="s">
        <v>851</v>
      </c>
      <c r="D259" s="107"/>
      <c r="E259" s="35">
        <v>17527.04815655576</v>
      </c>
      <c r="F259" s="52">
        <f t="shared" si="23"/>
        <v>0</v>
      </c>
      <c r="G259" s="32"/>
      <c r="H259" s="38">
        <f t="shared" si="24"/>
        <v>0</v>
      </c>
      <c r="I259" s="101"/>
      <c r="J259" s="130"/>
      <c r="M259" s="155"/>
    </row>
    <row r="260" spans="1:19" s="33" customFormat="1" ht="12" hidden="1" customHeight="1" x14ac:dyDescent="0.2">
      <c r="A260" s="40" t="s">
        <v>1114</v>
      </c>
      <c r="B260" s="10" t="s">
        <v>905</v>
      </c>
      <c r="C260" s="110" t="s">
        <v>851</v>
      </c>
      <c r="D260" s="107"/>
      <c r="E260" s="35">
        <v>9749.4659251656067</v>
      </c>
      <c r="F260" s="52">
        <f>D260*E260</f>
        <v>0</v>
      </c>
      <c r="G260" s="32"/>
      <c r="H260" s="38">
        <f t="shared" si="24"/>
        <v>0</v>
      </c>
      <c r="I260" s="101"/>
      <c r="J260" s="130"/>
      <c r="S260" s="136"/>
    </row>
    <row r="261" spans="1:19" s="33" customFormat="1" ht="41.25" hidden="1" customHeight="1" x14ac:dyDescent="0.2">
      <c r="A261" s="40" t="s">
        <v>1140</v>
      </c>
      <c r="B261" s="10" t="s">
        <v>1150</v>
      </c>
      <c r="C261" s="110" t="s">
        <v>851</v>
      </c>
      <c r="D261" s="107"/>
      <c r="E261" s="35">
        <v>13826.572418461295</v>
      </c>
      <c r="F261" s="52">
        <f>D261*E261</f>
        <v>0</v>
      </c>
      <c r="G261" s="32"/>
      <c r="H261" s="38">
        <f t="shared" si="24"/>
        <v>0</v>
      </c>
      <c r="I261" s="139"/>
      <c r="J261" s="130"/>
      <c r="S261" s="136"/>
    </row>
    <row r="262" spans="1:19" s="33" customFormat="1" ht="41.25" hidden="1" customHeight="1" x14ac:dyDescent="0.2">
      <c r="A262" s="40" t="s">
        <v>1149</v>
      </c>
      <c r="B262" s="10" t="s">
        <v>1151</v>
      </c>
      <c r="C262" s="110" t="s">
        <v>851</v>
      </c>
      <c r="D262" s="107"/>
      <c r="E262" s="35">
        <v>11961.164242330276</v>
      </c>
      <c r="F262" s="52">
        <f>D262*E262</f>
        <v>0</v>
      </c>
      <c r="G262" s="32"/>
      <c r="H262" s="38">
        <f t="shared" si="24"/>
        <v>0</v>
      </c>
      <c r="I262" s="139"/>
      <c r="J262" s="130"/>
      <c r="S262" s="136"/>
    </row>
    <row r="263" spans="1:19" s="67" customFormat="1" ht="12" hidden="1" customHeight="1" x14ac:dyDescent="0.2">
      <c r="A263" s="46"/>
      <c r="B263" s="64"/>
      <c r="C263" s="68"/>
      <c r="D263" s="69"/>
      <c r="E263" s="66"/>
      <c r="F263" s="65"/>
      <c r="G263" s="65"/>
      <c r="H263" s="65"/>
      <c r="I263" s="111">
        <f>SUM(H231:H260)</f>
        <v>0</v>
      </c>
      <c r="J263" s="130"/>
    </row>
    <row r="264" spans="1:19" ht="12" hidden="1" customHeight="1" x14ac:dyDescent="0.2">
      <c r="A264" s="44">
        <v>13</v>
      </c>
      <c r="B264" s="27" t="s">
        <v>113</v>
      </c>
      <c r="C264" s="94"/>
      <c r="D264" s="106"/>
      <c r="E264" s="49"/>
      <c r="F264" s="28"/>
      <c r="G264" s="5">
        <f>SUBTOTAL(109,F264:F279)</f>
        <v>0</v>
      </c>
      <c r="H264" s="6">
        <f>G264/$G$810</f>
        <v>0</v>
      </c>
    </row>
    <row r="265" spans="1:19" s="33" customFormat="1" ht="12" hidden="1" customHeight="1" x14ac:dyDescent="0.2">
      <c r="A265" s="40" t="s">
        <v>127</v>
      </c>
      <c r="B265" s="10" t="s">
        <v>114</v>
      </c>
      <c r="C265" s="57"/>
      <c r="D265" s="114"/>
      <c r="E265" s="35"/>
      <c r="F265" s="51"/>
      <c r="G265" s="32"/>
      <c r="H265" s="38"/>
      <c r="I265" s="101"/>
      <c r="J265" s="130"/>
    </row>
    <row r="266" spans="1:19" s="33" customFormat="1" ht="12" hidden="1" customHeight="1" x14ac:dyDescent="0.2">
      <c r="A266" s="40" t="s">
        <v>346</v>
      </c>
      <c r="B266" s="10" t="s">
        <v>949</v>
      </c>
      <c r="C266" s="57" t="s">
        <v>696</v>
      </c>
      <c r="D266" s="114"/>
      <c r="E266" s="35">
        <v>3026.3905862282472</v>
      </c>
      <c r="F266" s="52">
        <f>D266*E266</f>
        <v>0</v>
      </c>
      <c r="G266" s="32"/>
      <c r="H266" s="38">
        <f>F266/$G$810</f>
        <v>0</v>
      </c>
      <c r="I266" s="101"/>
      <c r="J266" s="130"/>
    </row>
    <row r="267" spans="1:19" s="33" customFormat="1" ht="12" hidden="1" customHeight="1" x14ac:dyDescent="0.2">
      <c r="A267" s="40" t="s">
        <v>128</v>
      </c>
      <c r="B267" s="10" t="s">
        <v>115</v>
      </c>
      <c r="C267" s="57"/>
      <c r="D267" s="114"/>
      <c r="E267" s="35"/>
      <c r="F267" s="51"/>
      <c r="G267" s="32"/>
      <c r="H267" s="38"/>
      <c r="I267" s="101"/>
      <c r="J267" s="130"/>
      <c r="S267" s="137"/>
    </row>
    <row r="268" spans="1:19" s="33" customFormat="1" ht="12" hidden="1" customHeight="1" x14ac:dyDescent="0.2">
      <c r="A268" s="40" t="s">
        <v>129</v>
      </c>
      <c r="B268" s="10" t="s">
        <v>116</v>
      </c>
      <c r="C268" s="57"/>
      <c r="D268" s="114"/>
      <c r="E268" s="35"/>
      <c r="F268" s="51"/>
      <c r="G268" s="32"/>
      <c r="H268" s="38"/>
      <c r="I268" s="101"/>
      <c r="J268" s="130"/>
    </row>
    <row r="269" spans="1:19" s="33" customFormat="1" ht="12" hidden="1" customHeight="1" x14ac:dyDescent="0.2">
      <c r="A269" s="40" t="s">
        <v>1115</v>
      </c>
      <c r="B269" s="10" t="s">
        <v>952</v>
      </c>
      <c r="C269" s="57" t="s">
        <v>696</v>
      </c>
      <c r="D269" s="114"/>
      <c r="E269" s="35">
        <v>2210.9320466798799</v>
      </c>
      <c r="F269" s="52">
        <f>D269*E269</f>
        <v>0</v>
      </c>
      <c r="G269" s="32"/>
      <c r="H269" s="38">
        <f>F269/$G$810</f>
        <v>0</v>
      </c>
      <c r="I269" s="101"/>
      <c r="J269" s="130"/>
    </row>
    <row r="270" spans="1:19" s="33" customFormat="1" ht="12" hidden="1" customHeight="1" x14ac:dyDescent="0.2">
      <c r="A270" s="40" t="s">
        <v>687</v>
      </c>
      <c r="B270" s="10" t="s">
        <v>966</v>
      </c>
      <c r="C270" s="57" t="s">
        <v>696</v>
      </c>
      <c r="D270" s="114"/>
      <c r="E270" s="35">
        <v>4682.2843025195998</v>
      </c>
      <c r="F270" s="52">
        <f>D270*E270</f>
        <v>0</v>
      </c>
      <c r="G270" s="32"/>
      <c r="H270" s="38">
        <f>F270/$G$810</f>
        <v>0</v>
      </c>
      <c r="I270" s="101"/>
      <c r="J270" s="130"/>
    </row>
    <row r="271" spans="1:19" s="33" customFormat="1" ht="11.25" hidden="1" customHeight="1" x14ac:dyDescent="0.2">
      <c r="A271" s="40" t="s">
        <v>130</v>
      </c>
      <c r="B271" s="10" t="s">
        <v>117</v>
      </c>
      <c r="C271" s="57"/>
      <c r="D271" s="114"/>
      <c r="E271" s="35"/>
      <c r="F271" s="51"/>
      <c r="G271" s="32"/>
      <c r="H271" s="38"/>
      <c r="I271" s="101"/>
      <c r="J271" s="130"/>
    </row>
    <row r="272" spans="1:19" s="33" customFormat="1" ht="12" hidden="1" customHeight="1" x14ac:dyDescent="0.2">
      <c r="A272" s="40" t="s">
        <v>688</v>
      </c>
      <c r="B272" s="10" t="s">
        <v>982</v>
      </c>
      <c r="C272" s="57" t="s">
        <v>696</v>
      </c>
      <c r="D272" s="114"/>
      <c r="E272" s="35">
        <v>3277.2552218958158</v>
      </c>
      <c r="F272" s="52">
        <f>D272*E272</f>
        <v>0</v>
      </c>
      <c r="G272" s="32"/>
      <c r="H272" s="38">
        <f>F272/$G$810</f>
        <v>0</v>
      </c>
      <c r="I272" s="101"/>
      <c r="J272" s="130"/>
    </row>
    <row r="273" spans="1:10" s="33" customFormat="1" ht="12" hidden="1" customHeight="1" x14ac:dyDescent="0.2">
      <c r="A273" s="40" t="s">
        <v>689</v>
      </c>
      <c r="B273" s="10" t="s">
        <v>76</v>
      </c>
      <c r="C273" s="57" t="s">
        <v>696</v>
      </c>
      <c r="D273" s="114"/>
      <c r="E273" s="35">
        <v>2836.4207519206584</v>
      </c>
      <c r="F273" s="52">
        <f>D273*E273</f>
        <v>0</v>
      </c>
      <c r="G273" s="32"/>
      <c r="H273" s="38">
        <f>F273/$G$810</f>
        <v>0</v>
      </c>
      <c r="I273" s="101"/>
      <c r="J273" s="131"/>
    </row>
    <row r="274" spans="1:10" s="33" customFormat="1" ht="12" hidden="1" customHeight="1" x14ac:dyDescent="0.2">
      <c r="A274" s="40" t="s">
        <v>131</v>
      </c>
      <c r="B274" s="10" t="s">
        <v>118</v>
      </c>
      <c r="C274" s="57"/>
      <c r="D274" s="114"/>
      <c r="E274" s="35"/>
      <c r="F274" s="51"/>
      <c r="G274" s="32"/>
      <c r="H274" s="38"/>
      <c r="I274" s="101"/>
      <c r="J274" s="131"/>
    </row>
    <row r="275" spans="1:10" s="33" customFormat="1" ht="12" hidden="1" customHeight="1" x14ac:dyDescent="0.2">
      <c r="A275" s="40" t="s">
        <v>998</v>
      </c>
      <c r="B275" s="10"/>
      <c r="C275" s="57"/>
      <c r="D275" s="114"/>
      <c r="E275" s="35"/>
      <c r="F275" s="51"/>
      <c r="G275" s="32"/>
      <c r="H275" s="38"/>
      <c r="I275" s="101"/>
      <c r="J275" s="131"/>
    </row>
    <row r="276" spans="1:10" s="33" customFormat="1" ht="12" hidden="1" customHeight="1" x14ac:dyDescent="0.2">
      <c r="A276" s="40" t="s">
        <v>132</v>
      </c>
      <c r="B276" s="10" t="s">
        <v>554</v>
      </c>
      <c r="C276" s="57"/>
      <c r="D276" s="114"/>
      <c r="E276" s="35"/>
      <c r="F276" s="52"/>
      <c r="G276" s="32"/>
      <c r="H276" s="38"/>
      <c r="I276" s="101"/>
      <c r="J276" s="131"/>
    </row>
    <row r="277" spans="1:10" s="33" customFormat="1" ht="24" hidden="1" x14ac:dyDescent="0.2">
      <c r="A277" s="40" t="s">
        <v>548</v>
      </c>
      <c r="B277" s="10" t="s">
        <v>1141</v>
      </c>
      <c r="C277" s="57" t="s">
        <v>696</v>
      </c>
      <c r="D277" s="114"/>
      <c r="E277" s="35">
        <v>1794.1086754489568</v>
      </c>
      <c r="F277" s="35">
        <f t="shared" ref="F277:F278" si="25">D277*E277</f>
        <v>0</v>
      </c>
      <c r="G277" s="32"/>
      <c r="H277" s="38">
        <f>F277/$G$810</f>
        <v>0</v>
      </c>
      <c r="I277" s="101"/>
      <c r="J277" s="131"/>
    </row>
    <row r="278" spans="1:10" s="33" customFormat="1" ht="12" hidden="1" customHeight="1" x14ac:dyDescent="0.2">
      <c r="A278" s="40" t="s">
        <v>1116</v>
      </c>
      <c r="B278" s="10" t="s">
        <v>1162</v>
      </c>
      <c r="C278" s="57" t="s">
        <v>696</v>
      </c>
      <c r="D278" s="114"/>
      <c r="E278" s="35">
        <v>5577.0207273970036</v>
      </c>
      <c r="F278" s="52">
        <f t="shared" si="25"/>
        <v>0</v>
      </c>
      <c r="G278" s="32"/>
      <c r="H278" s="38">
        <f>F278/$G$810</f>
        <v>0</v>
      </c>
      <c r="I278" s="101"/>
      <c r="J278" s="131"/>
    </row>
    <row r="279" spans="1:10" s="67" customFormat="1" ht="12" hidden="1" customHeight="1" x14ac:dyDescent="0.2">
      <c r="A279" s="46"/>
      <c r="B279" s="64"/>
      <c r="C279" s="68"/>
      <c r="D279" s="69"/>
      <c r="E279" s="66"/>
      <c r="F279" s="65"/>
      <c r="G279" s="65"/>
      <c r="H279" s="65"/>
      <c r="I279" s="111">
        <f>SUM(H265:H278)</f>
        <v>0</v>
      </c>
      <c r="J279" s="133"/>
    </row>
    <row r="280" spans="1:10" ht="12" hidden="1" customHeight="1" x14ac:dyDescent="0.2">
      <c r="A280" s="44">
        <v>14</v>
      </c>
      <c r="B280" s="27" t="s">
        <v>238</v>
      </c>
      <c r="C280" s="94"/>
      <c r="D280" s="106"/>
      <c r="E280" s="49"/>
      <c r="F280" s="28"/>
      <c r="G280" s="5">
        <f>SUBTOTAL(109,F280:F293)</f>
        <v>0</v>
      </c>
      <c r="H280" s="6">
        <f>G280/$G$810</f>
        <v>0</v>
      </c>
    </row>
    <row r="281" spans="1:10" s="33" customFormat="1" ht="12" hidden="1" customHeight="1" x14ac:dyDescent="0.2">
      <c r="A281" s="40" t="s">
        <v>134</v>
      </c>
      <c r="B281" s="10" t="s">
        <v>125</v>
      </c>
      <c r="C281" s="57"/>
      <c r="D281" s="114"/>
      <c r="E281" s="35"/>
      <c r="F281" s="35"/>
      <c r="G281" s="32"/>
      <c r="H281" s="38"/>
      <c r="I281" s="101"/>
      <c r="J281" s="130"/>
    </row>
    <row r="282" spans="1:10" s="33" customFormat="1" ht="12" hidden="1" customHeight="1" x14ac:dyDescent="0.2">
      <c r="A282" s="40" t="s">
        <v>136</v>
      </c>
      <c r="B282" s="10" t="s">
        <v>116</v>
      </c>
      <c r="C282" s="57"/>
      <c r="D282" s="114"/>
      <c r="E282" s="35"/>
      <c r="F282" s="35"/>
      <c r="G282" s="32"/>
      <c r="H282" s="38"/>
      <c r="I282" s="101"/>
      <c r="J282" s="130"/>
    </row>
    <row r="283" spans="1:10" s="33" customFormat="1" ht="24" hidden="1" customHeight="1" x14ac:dyDescent="0.2">
      <c r="A283" s="40" t="s">
        <v>549</v>
      </c>
      <c r="B283" s="10" t="s">
        <v>981</v>
      </c>
      <c r="C283" s="57" t="s">
        <v>851</v>
      </c>
      <c r="D283" s="114"/>
      <c r="E283" s="35">
        <v>11225.87902495647</v>
      </c>
      <c r="F283" s="35">
        <f>D283*E283</f>
        <v>0</v>
      </c>
      <c r="G283" s="32"/>
      <c r="H283" s="38">
        <f>F283/$G$810</f>
        <v>0</v>
      </c>
      <c r="I283" s="101"/>
      <c r="J283" s="130"/>
    </row>
    <row r="284" spans="1:10" s="33" customFormat="1" ht="36" hidden="1" customHeight="1" x14ac:dyDescent="0.2">
      <c r="A284" s="40" t="s">
        <v>549</v>
      </c>
      <c r="B284" s="10" t="s">
        <v>1269</v>
      </c>
      <c r="C284" s="57" t="s">
        <v>851</v>
      </c>
      <c r="D284" s="114"/>
      <c r="E284" s="35">
        <v>11225.87902495647</v>
      </c>
      <c r="F284" s="35">
        <f>D284*E284</f>
        <v>0</v>
      </c>
      <c r="G284" s="32"/>
      <c r="H284" s="38">
        <f>F284/$G$810</f>
        <v>0</v>
      </c>
      <c r="I284" s="101"/>
      <c r="J284" s="130"/>
    </row>
    <row r="285" spans="1:10" s="33" customFormat="1" ht="12" hidden="1" customHeight="1" x14ac:dyDescent="0.2">
      <c r="A285" s="40" t="s">
        <v>137</v>
      </c>
      <c r="B285" s="10" t="s">
        <v>126</v>
      </c>
      <c r="C285" s="57"/>
      <c r="D285" s="114"/>
      <c r="E285" s="35"/>
      <c r="F285" s="35"/>
      <c r="G285" s="32"/>
      <c r="H285" s="38"/>
      <c r="I285" s="101"/>
      <c r="J285" s="130"/>
    </row>
    <row r="286" spans="1:10" s="33" customFormat="1" ht="12" hidden="1" customHeight="1" x14ac:dyDescent="0.2">
      <c r="A286" s="40" t="s">
        <v>138</v>
      </c>
      <c r="B286" s="10" t="s">
        <v>117</v>
      </c>
      <c r="C286" s="57"/>
      <c r="D286" s="114"/>
      <c r="E286" s="35"/>
      <c r="F286" s="35"/>
      <c r="G286" s="32"/>
      <c r="H286" s="38"/>
      <c r="I286" s="101"/>
      <c r="J286" s="130"/>
    </row>
    <row r="287" spans="1:10" s="33" customFormat="1" ht="48" hidden="1" x14ac:dyDescent="0.2">
      <c r="A287" s="40" t="s">
        <v>1117</v>
      </c>
      <c r="B287" s="10" t="s">
        <v>750</v>
      </c>
      <c r="C287" s="57" t="s">
        <v>851</v>
      </c>
      <c r="D287" s="114"/>
      <c r="E287" s="35">
        <v>9378.6822865197555</v>
      </c>
      <c r="F287" s="35">
        <f>D287*E287</f>
        <v>0</v>
      </c>
      <c r="G287" s="32"/>
      <c r="H287" s="38">
        <f>F287/$G$810</f>
        <v>0</v>
      </c>
      <c r="I287" s="101"/>
      <c r="J287" s="130"/>
    </row>
    <row r="288" spans="1:10" s="33" customFormat="1" ht="12" hidden="1" customHeight="1" x14ac:dyDescent="0.2">
      <c r="A288" s="40" t="s">
        <v>350</v>
      </c>
      <c r="B288" s="10" t="s">
        <v>351</v>
      </c>
      <c r="C288" s="57"/>
      <c r="D288" s="114"/>
      <c r="E288" s="35"/>
      <c r="F288" s="35"/>
      <c r="G288" s="32"/>
      <c r="H288" s="38"/>
      <c r="I288" s="101"/>
      <c r="J288" s="130"/>
    </row>
    <row r="289" spans="1:10" s="33" customFormat="1" ht="24" hidden="1" x14ac:dyDescent="0.2">
      <c r="A289" s="40" t="s">
        <v>1118</v>
      </c>
      <c r="B289" s="10" t="s">
        <v>396</v>
      </c>
      <c r="C289" s="57" t="s">
        <v>851</v>
      </c>
      <c r="D289" s="114"/>
      <c r="E289" s="35">
        <v>14479.75386140821</v>
      </c>
      <c r="F289" s="35">
        <f>D289*E289</f>
        <v>0</v>
      </c>
      <c r="G289" s="32"/>
      <c r="H289" s="38">
        <f>F289/$G$810</f>
        <v>0</v>
      </c>
      <c r="I289" s="101"/>
      <c r="J289" s="130"/>
    </row>
    <row r="290" spans="1:10" s="33" customFormat="1" ht="12" hidden="1" customHeight="1" x14ac:dyDescent="0.2">
      <c r="A290" s="40" t="s">
        <v>754</v>
      </c>
      <c r="B290" s="10" t="s">
        <v>554</v>
      </c>
      <c r="C290" s="57"/>
      <c r="D290" s="114"/>
      <c r="E290" s="35"/>
      <c r="F290" s="35"/>
      <c r="G290" s="32"/>
      <c r="H290" s="38"/>
      <c r="I290" s="101"/>
      <c r="J290" s="130"/>
    </row>
    <row r="291" spans="1:10" s="33" customFormat="1" ht="24" hidden="1" x14ac:dyDescent="0.2">
      <c r="A291" s="40" t="s">
        <v>753</v>
      </c>
      <c r="B291" s="10" t="s">
        <v>849</v>
      </c>
      <c r="C291" s="57" t="s">
        <v>696</v>
      </c>
      <c r="D291" s="114"/>
      <c r="E291" s="35">
        <v>1609.5361874168429</v>
      </c>
      <c r="F291" s="35">
        <f t="shared" ref="F291:F292" si="26">D291*E291</f>
        <v>0</v>
      </c>
      <c r="G291" s="32"/>
      <c r="H291" s="38">
        <f>F291/$G$810</f>
        <v>0</v>
      </c>
      <c r="I291" s="101"/>
      <c r="J291" s="130"/>
    </row>
    <row r="292" spans="1:10" s="33" customFormat="1" ht="12.75" hidden="1" customHeight="1" x14ac:dyDescent="0.2">
      <c r="A292" s="40" t="s">
        <v>1163</v>
      </c>
      <c r="B292" s="10" t="s">
        <v>1225</v>
      </c>
      <c r="C292" s="57" t="s">
        <v>851</v>
      </c>
      <c r="D292" s="114"/>
      <c r="E292" s="35">
        <v>22699.646426998945</v>
      </c>
      <c r="F292" s="35">
        <f t="shared" si="26"/>
        <v>0</v>
      </c>
      <c r="G292" s="32"/>
      <c r="H292" s="38">
        <f>F292/$G$810</f>
        <v>0</v>
      </c>
      <c r="I292" s="101"/>
      <c r="J292" s="130"/>
    </row>
    <row r="293" spans="1:10" s="67" customFormat="1" ht="12" hidden="1" customHeight="1" x14ac:dyDescent="0.2">
      <c r="A293" s="46"/>
      <c r="B293" s="64"/>
      <c r="C293" s="68"/>
      <c r="D293" s="69"/>
      <c r="E293" s="66"/>
      <c r="F293" s="65"/>
      <c r="G293" s="65"/>
      <c r="H293" s="65"/>
      <c r="I293" s="111">
        <f>SUM(H281:H291)</f>
        <v>0</v>
      </c>
      <c r="J293" s="130"/>
    </row>
    <row r="294" spans="1:10" ht="12" hidden="1" customHeight="1" x14ac:dyDescent="0.2">
      <c r="A294" s="44">
        <v>15</v>
      </c>
      <c r="B294" s="27" t="s">
        <v>133</v>
      </c>
      <c r="C294" s="94"/>
      <c r="D294" s="106"/>
      <c r="E294" s="49"/>
      <c r="F294" s="28"/>
      <c r="G294" s="5">
        <f>SUBTOTAL(109,F294:F311)</f>
        <v>0</v>
      </c>
      <c r="H294" s="6">
        <f>G294/$G$810</f>
        <v>0</v>
      </c>
    </row>
    <row r="295" spans="1:10" s="33" customFormat="1" ht="12" hidden="1" customHeight="1" x14ac:dyDescent="0.2">
      <c r="A295" s="40" t="s">
        <v>139</v>
      </c>
      <c r="B295" s="10" t="s">
        <v>135</v>
      </c>
      <c r="C295" s="57"/>
      <c r="D295" s="114"/>
      <c r="E295" s="35"/>
      <c r="F295" s="35"/>
      <c r="G295" s="32"/>
      <c r="H295" s="38"/>
      <c r="I295" s="101"/>
      <c r="J295" s="130"/>
    </row>
    <row r="296" spans="1:10" s="33" customFormat="1" ht="12" hidden="1" customHeight="1" x14ac:dyDescent="0.2">
      <c r="A296" s="40" t="s">
        <v>140</v>
      </c>
      <c r="B296" s="10" t="s">
        <v>550</v>
      </c>
      <c r="C296" s="57"/>
      <c r="D296" s="114"/>
      <c r="E296" s="35"/>
      <c r="F296" s="35"/>
      <c r="G296" s="32"/>
      <c r="H296" s="38"/>
      <c r="I296" s="101"/>
      <c r="J296" s="130"/>
    </row>
    <row r="297" spans="1:10" s="33" customFormat="1" ht="12" hidden="1" customHeight="1" x14ac:dyDescent="0.2">
      <c r="A297" s="40" t="s">
        <v>141</v>
      </c>
      <c r="B297" s="10" t="s">
        <v>126</v>
      </c>
      <c r="C297" s="57"/>
      <c r="D297" s="114"/>
      <c r="E297" s="35"/>
      <c r="F297" s="35"/>
      <c r="G297" s="32"/>
      <c r="H297" s="38"/>
      <c r="I297" s="101"/>
      <c r="J297" s="131"/>
    </row>
    <row r="298" spans="1:10" s="33" customFormat="1" ht="24" hidden="1" customHeight="1" x14ac:dyDescent="0.2">
      <c r="A298" s="40" t="s">
        <v>859</v>
      </c>
      <c r="B298" s="10" t="s">
        <v>980</v>
      </c>
      <c r="C298" s="57" t="s">
        <v>851</v>
      </c>
      <c r="D298" s="107"/>
      <c r="E298" s="35">
        <v>10374.664185151692</v>
      </c>
      <c r="F298" s="35">
        <f>D298*E298</f>
        <v>0</v>
      </c>
      <c r="G298" s="32"/>
      <c r="H298" s="38">
        <f>F298/$G$810</f>
        <v>0</v>
      </c>
      <c r="I298" s="101"/>
      <c r="J298" s="131"/>
    </row>
    <row r="299" spans="1:10" s="33" customFormat="1" ht="24" hidden="1" customHeight="1" x14ac:dyDescent="0.2">
      <c r="A299" s="40" t="s">
        <v>860</v>
      </c>
      <c r="B299" s="10" t="s">
        <v>979</v>
      </c>
      <c r="C299" s="57" t="s">
        <v>696</v>
      </c>
      <c r="D299" s="107"/>
      <c r="E299" s="35">
        <v>8591.6618747184893</v>
      </c>
      <c r="F299" s="35">
        <f>D299*E299</f>
        <v>0</v>
      </c>
      <c r="G299" s="32"/>
      <c r="H299" s="38">
        <f>F299/$G$810</f>
        <v>0</v>
      </c>
      <c r="I299" s="101"/>
      <c r="J299" s="131"/>
    </row>
    <row r="300" spans="1:10" s="33" customFormat="1" ht="12" hidden="1" customHeight="1" x14ac:dyDescent="0.2">
      <c r="A300" s="40" t="s">
        <v>142</v>
      </c>
      <c r="B300" s="10" t="s">
        <v>764</v>
      </c>
      <c r="C300" s="57"/>
      <c r="D300" s="114"/>
      <c r="E300" s="35"/>
      <c r="F300" s="35"/>
      <c r="G300" s="32"/>
      <c r="H300" s="38"/>
      <c r="I300" s="101"/>
      <c r="J300" s="131"/>
    </row>
    <row r="301" spans="1:10" s="33" customFormat="1" ht="12" hidden="1" customHeight="1" x14ac:dyDescent="0.2">
      <c r="A301" s="40" t="s">
        <v>999</v>
      </c>
      <c r="B301" s="10"/>
      <c r="C301" s="57"/>
      <c r="D301" s="114"/>
      <c r="E301" s="35"/>
      <c r="F301" s="35"/>
      <c r="G301" s="32"/>
      <c r="H301" s="38"/>
      <c r="I301" s="101"/>
      <c r="J301" s="131"/>
    </row>
    <row r="302" spans="1:10" s="33" customFormat="1" ht="12" hidden="1" customHeight="1" x14ac:dyDescent="0.2">
      <c r="A302" s="40" t="s">
        <v>765</v>
      </c>
      <c r="B302" s="10" t="s">
        <v>854</v>
      </c>
      <c r="C302" s="57"/>
      <c r="D302" s="114"/>
      <c r="E302" s="35"/>
      <c r="F302" s="35"/>
      <c r="G302" s="32"/>
      <c r="H302" s="38"/>
      <c r="I302" s="101"/>
      <c r="J302" s="131"/>
    </row>
    <row r="303" spans="1:10" s="33" customFormat="1" ht="12" hidden="1" customHeight="1" x14ac:dyDescent="0.2">
      <c r="A303" s="40" t="s">
        <v>917</v>
      </c>
      <c r="B303" s="10" t="s">
        <v>918</v>
      </c>
      <c r="C303" s="57" t="s">
        <v>851</v>
      </c>
      <c r="D303" s="114"/>
      <c r="E303" s="35">
        <v>103561.82658064588</v>
      </c>
      <c r="F303" s="35">
        <f>D303*E303</f>
        <v>0</v>
      </c>
      <c r="G303" s="32"/>
      <c r="H303" s="38">
        <f>F303/$G$810</f>
        <v>0</v>
      </c>
      <c r="I303" s="101"/>
      <c r="J303" s="131"/>
    </row>
    <row r="304" spans="1:10" s="33" customFormat="1" ht="12" hidden="1" customHeight="1" x14ac:dyDescent="0.2">
      <c r="A304" s="40" t="s">
        <v>855</v>
      </c>
      <c r="B304" s="10" t="s">
        <v>856</v>
      </c>
      <c r="C304" s="57"/>
      <c r="D304" s="107"/>
      <c r="E304" s="35"/>
      <c r="F304" s="35"/>
      <c r="G304" s="32"/>
      <c r="H304" s="38"/>
      <c r="I304" s="101"/>
      <c r="J304" s="131"/>
    </row>
    <row r="305" spans="1:10" s="33" customFormat="1" ht="12" hidden="1" customHeight="1" x14ac:dyDescent="0.2">
      <c r="A305" s="40" t="s">
        <v>1119</v>
      </c>
      <c r="B305" s="10" t="s">
        <v>149</v>
      </c>
      <c r="C305" s="57" t="s">
        <v>851</v>
      </c>
      <c r="D305" s="107"/>
      <c r="E305" s="35">
        <v>95111.349850202678</v>
      </c>
      <c r="F305" s="35">
        <f>D305*E305</f>
        <v>0</v>
      </c>
      <c r="G305" s="32"/>
      <c r="H305" s="38">
        <f>F305/$G$810</f>
        <v>0</v>
      </c>
      <c r="I305" s="101"/>
      <c r="J305" s="131"/>
    </row>
    <row r="306" spans="1:10" s="33" customFormat="1" ht="12" hidden="1" customHeight="1" x14ac:dyDescent="0.2">
      <c r="A306" s="40" t="s">
        <v>857</v>
      </c>
      <c r="B306" s="10" t="s">
        <v>858</v>
      </c>
      <c r="C306" s="57"/>
      <c r="D306" s="107"/>
      <c r="E306" s="35"/>
      <c r="F306" s="35"/>
      <c r="G306" s="32"/>
      <c r="H306" s="38"/>
      <c r="I306" s="101"/>
      <c r="J306" s="131"/>
    </row>
    <row r="307" spans="1:10" s="33" customFormat="1" ht="12" hidden="1" customHeight="1" x14ac:dyDescent="0.2">
      <c r="A307" s="40" t="s">
        <v>352</v>
      </c>
      <c r="B307" s="10" t="s">
        <v>264</v>
      </c>
      <c r="C307" s="57" t="s">
        <v>696</v>
      </c>
      <c r="D307" s="107"/>
      <c r="E307" s="35">
        <v>3823.6929400451454</v>
      </c>
      <c r="F307" s="35">
        <f>D307*E307</f>
        <v>0</v>
      </c>
      <c r="G307" s="32"/>
      <c r="H307" s="38">
        <f>F307/$G$810</f>
        <v>0</v>
      </c>
      <c r="I307" s="101"/>
      <c r="J307" s="131"/>
    </row>
    <row r="308" spans="1:10" s="33" customFormat="1" ht="12" hidden="1" customHeight="1" x14ac:dyDescent="0.2">
      <c r="A308" s="40" t="s">
        <v>794</v>
      </c>
      <c r="B308" s="10" t="s">
        <v>554</v>
      </c>
      <c r="C308" s="57"/>
      <c r="D308" s="107"/>
      <c r="E308" s="35"/>
      <c r="F308" s="35"/>
      <c r="G308" s="32"/>
      <c r="H308" s="38"/>
      <c r="I308" s="101"/>
      <c r="J308" s="131"/>
    </row>
    <row r="309" spans="1:10" ht="12" hidden="1" customHeight="1" x14ac:dyDescent="0.2">
      <c r="A309" s="40" t="s">
        <v>793</v>
      </c>
      <c r="B309" s="10" t="s">
        <v>978</v>
      </c>
      <c r="C309" s="57" t="s">
        <v>696</v>
      </c>
      <c r="D309" s="107"/>
      <c r="E309" s="35">
        <v>3258.307372487523</v>
      </c>
      <c r="F309" s="35">
        <f>D309*E309</f>
        <v>0</v>
      </c>
      <c r="G309" s="32"/>
      <c r="H309" s="38">
        <f>F309/$G$810</f>
        <v>0</v>
      </c>
      <c r="I309" s="104"/>
    </row>
    <row r="310" spans="1:10" ht="12" hidden="1" customHeight="1" x14ac:dyDescent="0.2">
      <c r="A310" s="40" t="s">
        <v>1120</v>
      </c>
      <c r="B310" s="10" t="s">
        <v>931</v>
      </c>
      <c r="C310" s="57" t="s">
        <v>696</v>
      </c>
      <c r="D310" s="107"/>
      <c r="E310" s="35">
        <v>982.75547126687377</v>
      </c>
      <c r="F310" s="35">
        <f>D310*E310</f>
        <v>0</v>
      </c>
      <c r="G310" s="32"/>
      <c r="H310" s="38">
        <f>F310/$G$810</f>
        <v>0</v>
      </c>
      <c r="I310" s="104"/>
    </row>
    <row r="311" spans="1:10" s="67" customFormat="1" ht="12" hidden="1" customHeight="1" x14ac:dyDescent="0.2">
      <c r="A311" s="46"/>
      <c r="B311" s="64"/>
      <c r="C311" s="68"/>
      <c r="D311" s="69"/>
      <c r="E311" s="66"/>
      <c r="F311" s="65"/>
      <c r="G311" s="65"/>
      <c r="H311" s="65"/>
      <c r="I311" s="111">
        <f>SUM(H295:H310)</f>
        <v>0</v>
      </c>
      <c r="J311" s="133"/>
    </row>
    <row r="312" spans="1:10" ht="12" hidden="1" customHeight="1" x14ac:dyDescent="0.2">
      <c r="A312" s="44">
        <v>16</v>
      </c>
      <c r="B312" s="27" t="s">
        <v>104</v>
      </c>
      <c r="C312" s="94"/>
      <c r="D312" s="106"/>
      <c r="E312" s="49"/>
      <c r="F312" s="28"/>
      <c r="G312" s="5">
        <f>SUBTOTAL(109,F312:F321)</f>
        <v>0</v>
      </c>
      <c r="H312" s="6">
        <f>G312/$G$810</f>
        <v>0</v>
      </c>
    </row>
    <row r="313" spans="1:10" s="33" customFormat="1" ht="12" hidden="1" customHeight="1" x14ac:dyDescent="0.2">
      <c r="A313" s="40" t="s">
        <v>823</v>
      </c>
      <c r="B313" s="10" t="s">
        <v>105</v>
      </c>
      <c r="C313" s="57"/>
      <c r="D313" s="114"/>
      <c r="E313" s="50"/>
      <c r="F313" s="39"/>
      <c r="G313" s="32"/>
      <c r="H313" s="38"/>
      <c r="I313" s="101"/>
      <c r="J313" s="131"/>
    </row>
    <row r="314" spans="1:10" s="33" customFormat="1" ht="12" hidden="1" customHeight="1" x14ac:dyDescent="0.2">
      <c r="A314" s="40" t="s">
        <v>824</v>
      </c>
      <c r="B314" s="10" t="s">
        <v>262</v>
      </c>
      <c r="C314" s="57"/>
      <c r="D314" s="114"/>
      <c r="E314" s="50"/>
      <c r="F314" s="39"/>
      <c r="G314" s="32"/>
      <c r="H314" s="38"/>
      <c r="I314" s="101"/>
      <c r="J314" s="131"/>
    </row>
    <row r="315" spans="1:10" s="33" customFormat="1" ht="12" hidden="1" customHeight="1" x14ac:dyDescent="0.2">
      <c r="A315" s="40" t="s">
        <v>825</v>
      </c>
      <c r="B315" s="10" t="s">
        <v>353</v>
      </c>
      <c r="C315" s="57"/>
      <c r="D315" s="114"/>
      <c r="E315" s="50"/>
      <c r="F315" s="39"/>
      <c r="G315" s="32"/>
      <c r="H315" s="38"/>
      <c r="I315" s="101"/>
      <c r="J315" s="131"/>
    </row>
    <row r="316" spans="1:10" s="33" customFormat="1" ht="12" hidden="1" customHeight="1" x14ac:dyDescent="0.2">
      <c r="A316" s="40" t="s">
        <v>826</v>
      </c>
      <c r="B316" s="10" t="s">
        <v>244</v>
      </c>
      <c r="C316" s="57"/>
      <c r="D316" s="114"/>
      <c r="E316" s="50"/>
      <c r="F316" s="39"/>
      <c r="G316" s="32"/>
      <c r="H316" s="38"/>
      <c r="I316" s="101"/>
      <c r="J316" s="131"/>
    </row>
    <row r="317" spans="1:10" ht="120" hidden="1" customHeight="1" x14ac:dyDescent="0.2">
      <c r="A317" s="40" t="s">
        <v>1192</v>
      </c>
      <c r="B317" s="10" t="s">
        <v>1193</v>
      </c>
      <c r="C317" s="57" t="s">
        <v>236</v>
      </c>
      <c r="D317" s="107"/>
      <c r="E317" s="35">
        <v>129682.85478540433</v>
      </c>
      <c r="F317" s="35">
        <f>D317*E317</f>
        <v>0</v>
      </c>
      <c r="G317" s="32"/>
      <c r="H317" s="38">
        <f>F317/$G$810</f>
        <v>0</v>
      </c>
      <c r="I317" s="104"/>
    </row>
    <row r="318" spans="1:10" ht="50.25" hidden="1" customHeight="1" x14ac:dyDescent="0.2">
      <c r="A318" s="40" t="s">
        <v>1194</v>
      </c>
      <c r="B318" s="10" t="s">
        <v>1230</v>
      </c>
      <c r="C318" s="57" t="s">
        <v>236</v>
      </c>
      <c r="D318" s="107"/>
      <c r="E318" s="35">
        <v>45390.121622733153</v>
      </c>
      <c r="F318" s="35">
        <f>D318*E318</f>
        <v>0</v>
      </c>
      <c r="G318" s="32"/>
      <c r="H318" s="38">
        <f>F318/$G$810</f>
        <v>0</v>
      </c>
      <c r="I318" s="104"/>
    </row>
    <row r="319" spans="1:10" ht="36" hidden="1" customHeight="1" x14ac:dyDescent="0.2">
      <c r="A319" s="40" t="s">
        <v>1195</v>
      </c>
      <c r="B319" s="10" t="s">
        <v>1231</v>
      </c>
      <c r="C319" s="57" t="s">
        <v>236</v>
      </c>
      <c r="D319" s="107"/>
      <c r="E319" s="35">
        <v>30987.695623366577</v>
      </c>
      <c r="F319" s="35">
        <f>D319*E319</f>
        <v>0</v>
      </c>
      <c r="G319" s="32"/>
      <c r="H319" s="38">
        <f>F319/$G$810</f>
        <v>0</v>
      </c>
      <c r="I319" s="104"/>
    </row>
    <row r="320" spans="1:10" s="33" customFormat="1" ht="12" hidden="1" customHeight="1" x14ac:dyDescent="0.2">
      <c r="A320" s="40" t="s">
        <v>937</v>
      </c>
      <c r="B320" s="10" t="s">
        <v>1121</v>
      </c>
      <c r="C320" s="57"/>
      <c r="D320" s="114"/>
      <c r="E320" s="50"/>
      <c r="F320" s="39"/>
      <c r="G320" s="32"/>
      <c r="H320" s="38"/>
      <c r="I320" s="101"/>
      <c r="J320" s="131"/>
    </row>
    <row r="321" spans="1:10" ht="12" hidden="1" customHeight="1" x14ac:dyDescent="0.2">
      <c r="A321" s="46"/>
      <c r="B321" s="64"/>
      <c r="C321" s="68"/>
      <c r="D321" s="69"/>
      <c r="E321" s="66"/>
      <c r="F321" s="65"/>
      <c r="G321" s="65"/>
      <c r="H321" s="65"/>
      <c r="I321" s="104">
        <f>SUM(H313:H320)</f>
        <v>0</v>
      </c>
    </row>
    <row r="322" spans="1:10" ht="12" hidden="1" customHeight="1" x14ac:dyDescent="0.2">
      <c r="A322" s="44">
        <v>17</v>
      </c>
      <c r="B322" s="27" t="s">
        <v>827</v>
      </c>
      <c r="C322" s="94"/>
      <c r="D322" s="106"/>
      <c r="E322" s="49"/>
      <c r="F322" s="28"/>
      <c r="G322" s="5">
        <f>SUBTOTAL(109,F322:F336)</f>
        <v>0</v>
      </c>
      <c r="H322" s="6">
        <f>G322/$G$810</f>
        <v>0</v>
      </c>
    </row>
    <row r="323" spans="1:10" s="33" customFormat="1" ht="12" hidden="1" customHeight="1" x14ac:dyDescent="0.2">
      <c r="A323" s="40" t="s">
        <v>830</v>
      </c>
      <c r="B323" s="10" t="s">
        <v>775</v>
      </c>
      <c r="C323" s="57"/>
      <c r="D323" s="114"/>
      <c r="E323" s="35"/>
      <c r="F323" s="51"/>
      <c r="G323" s="32"/>
      <c r="H323" s="38"/>
      <c r="I323" s="101"/>
      <c r="J323" s="131"/>
    </row>
    <row r="324" spans="1:10" s="33" customFormat="1" ht="26.25" hidden="1" customHeight="1" x14ac:dyDescent="0.2">
      <c r="A324" s="40" t="s">
        <v>861</v>
      </c>
      <c r="B324" s="10" t="s">
        <v>863</v>
      </c>
      <c r="C324" s="57" t="s">
        <v>696</v>
      </c>
      <c r="D324" s="107"/>
      <c r="E324" s="35">
        <v>6337.8462776946953</v>
      </c>
      <c r="F324" s="35">
        <f>D324*E324</f>
        <v>0</v>
      </c>
      <c r="G324" s="32"/>
      <c r="H324" s="38">
        <f>F324/$G$810</f>
        <v>0</v>
      </c>
      <c r="I324" s="101"/>
      <c r="J324" s="131"/>
    </row>
    <row r="325" spans="1:10" s="33" customFormat="1" ht="24" hidden="1" customHeight="1" x14ac:dyDescent="0.2">
      <c r="A325" s="40" t="s">
        <v>862</v>
      </c>
      <c r="B325" s="10" t="s">
        <v>932</v>
      </c>
      <c r="C325" s="57" t="s">
        <v>696</v>
      </c>
      <c r="D325" s="114"/>
      <c r="E325" s="35">
        <v>18857.935637892042</v>
      </c>
      <c r="F325" s="35">
        <f t="shared" ref="F325:F327" si="27">D325*E325</f>
        <v>0</v>
      </c>
      <c r="G325" s="32"/>
      <c r="H325" s="38">
        <f>F325/$G$810</f>
        <v>0</v>
      </c>
      <c r="I325" s="101"/>
      <c r="J325" s="131"/>
    </row>
    <row r="326" spans="1:10" s="33" customFormat="1" ht="36" hidden="1" x14ac:dyDescent="0.2">
      <c r="A326" s="40" t="s">
        <v>1122</v>
      </c>
      <c r="B326" s="10" t="s">
        <v>919</v>
      </c>
      <c r="C326" s="57" t="s">
        <v>696</v>
      </c>
      <c r="D326" s="114"/>
      <c r="E326" s="35">
        <v>48319.731090177673</v>
      </c>
      <c r="F326" s="35">
        <f>D326*E326</f>
        <v>0</v>
      </c>
      <c r="G326" s="32"/>
      <c r="H326" s="38">
        <f>F326/$G$810</f>
        <v>0</v>
      </c>
      <c r="I326" s="101"/>
      <c r="J326" s="131"/>
    </row>
    <row r="327" spans="1:10" s="33" customFormat="1" ht="24" hidden="1" customHeight="1" x14ac:dyDescent="0.2">
      <c r="A327" s="40" t="s">
        <v>1123</v>
      </c>
      <c r="B327" s="10" t="s">
        <v>1143</v>
      </c>
      <c r="C327" s="57" t="s">
        <v>696</v>
      </c>
      <c r="D327" s="114"/>
      <c r="E327" s="35">
        <v>43496.593503100587</v>
      </c>
      <c r="F327" s="35">
        <f t="shared" si="27"/>
        <v>0</v>
      </c>
      <c r="G327" s="32"/>
      <c r="H327" s="38">
        <f>F327/$G$810</f>
        <v>0</v>
      </c>
      <c r="I327" s="101"/>
      <c r="J327" s="131"/>
    </row>
    <row r="328" spans="1:10" s="33" customFormat="1" ht="12" hidden="1" customHeight="1" x14ac:dyDescent="0.2">
      <c r="A328" s="40" t="s">
        <v>354</v>
      </c>
      <c r="B328" s="10" t="s">
        <v>828</v>
      </c>
      <c r="C328" s="57"/>
      <c r="D328" s="114"/>
      <c r="E328" s="35"/>
      <c r="F328" s="35"/>
      <c r="G328" s="32"/>
      <c r="H328" s="38"/>
      <c r="I328" s="101"/>
      <c r="J328" s="131"/>
    </row>
    <row r="329" spans="1:10" s="33" customFormat="1" ht="12" hidden="1" customHeight="1" x14ac:dyDescent="0.2">
      <c r="A329" s="40" t="s">
        <v>1000</v>
      </c>
      <c r="B329" s="10"/>
      <c r="C329" s="57"/>
      <c r="D329" s="114"/>
      <c r="E329" s="35"/>
      <c r="F329" s="35"/>
      <c r="G329" s="32"/>
      <c r="H329" s="38"/>
      <c r="I329" s="101"/>
      <c r="J329" s="131"/>
    </row>
    <row r="330" spans="1:10" s="33" customFormat="1" ht="12" hidden="1" customHeight="1" x14ac:dyDescent="0.2">
      <c r="A330" s="40" t="s">
        <v>831</v>
      </c>
      <c r="B330" s="10" t="s">
        <v>355</v>
      </c>
      <c r="C330" s="57"/>
      <c r="D330" s="114"/>
      <c r="E330" s="35"/>
      <c r="F330" s="35"/>
      <c r="G330" s="32"/>
      <c r="H330" s="38"/>
      <c r="I330" s="101"/>
      <c r="J330" s="131"/>
    </row>
    <row r="331" spans="1:10" s="33" customFormat="1" ht="12" hidden="1" customHeight="1" x14ac:dyDescent="0.2">
      <c r="A331" s="40" t="s">
        <v>1001</v>
      </c>
      <c r="B331" s="10"/>
      <c r="C331" s="57"/>
      <c r="D331" s="114"/>
      <c r="E331" s="35"/>
      <c r="F331" s="35"/>
      <c r="G331" s="32"/>
      <c r="H331" s="38"/>
      <c r="I331" s="101"/>
      <c r="J331" s="131"/>
    </row>
    <row r="332" spans="1:10" s="33" customFormat="1" ht="12" hidden="1" customHeight="1" x14ac:dyDescent="0.2">
      <c r="A332" s="40" t="s">
        <v>832</v>
      </c>
      <c r="B332" s="10" t="s">
        <v>829</v>
      </c>
      <c r="C332" s="57"/>
      <c r="D332" s="114"/>
      <c r="E332" s="35"/>
      <c r="F332" s="35"/>
      <c r="G332" s="32"/>
      <c r="H332" s="38"/>
      <c r="I332" s="101"/>
      <c r="J332" s="131"/>
    </row>
    <row r="333" spans="1:10" s="33" customFormat="1" ht="12" hidden="1" customHeight="1" x14ac:dyDescent="0.2">
      <c r="A333" s="40" t="s">
        <v>1002</v>
      </c>
      <c r="B333" s="10"/>
      <c r="C333" s="57"/>
      <c r="D333" s="114"/>
      <c r="E333" s="35"/>
      <c r="F333" s="35"/>
      <c r="G333" s="32"/>
      <c r="H333" s="38"/>
      <c r="I333" s="101"/>
      <c r="J333" s="131"/>
    </row>
    <row r="334" spans="1:10" s="33" customFormat="1" ht="12" hidden="1" customHeight="1" x14ac:dyDescent="0.2">
      <c r="A334" s="40" t="s">
        <v>833</v>
      </c>
      <c r="B334" s="10" t="s">
        <v>554</v>
      </c>
      <c r="C334" s="57"/>
      <c r="D334" s="114"/>
      <c r="E334" s="35"/>
      <c r="F334" s="35"/>
      <c r="G334" s="32"/>
      <c r="H334" s="38"/>
      <c r="I334" s="101"/>
      <c r="J334" s="131"/>
    </row>
    <row r="335" spans="1:10" ht="12" hidden="1" customHeight="1" x14ac:dyDescent="0.2">
      <c r="A335" s="40" t="s">
        <v>6</v>
      </c>
      <c r="B335" s="10" t="s">
        <v>7</v>
      </c>
      <c r="C335" s="57" t="s">
        <v>696</v>
      </c>
      <c r="D335" s="114"/>
      <c r="E335" s="35">
        <v>2429.6791769250003</v>
      </c>
      <c r="F335" s="35">
        <f>D335*E335</f>
        <v>0</v>
      </c>
      <c r="G335" s="32"/>
      <c r="H335" s="38">
        <f>F335/$G$810</f>
        <v>0</v>
      </c>
      <c r="I335" s="104"/>
    </row>
    <row r="336" spans="1:10" s="67" customFormat="1" ht="12" hidden="1" customHeight="1" x14ac:dyDescent="0.2">
      <c r="A336" s="46"/>
      <c r="B336" s="64"/>
      <c r="C336" s="68"/>
      <c r="D336" s="69"/>
      <c r="E336" s="66"/>
      <c r="F336" s="65"/>
      <c r="G336" s="65"/>
      <c r="H336" s="65"/>
      <c r="I336" s="111">
        <f>SUM(H323:H335)</f>
        <v>0</v>
      </c>
      <c r="J336" s="133"/>
    </row>
    <row r="337" spans="1:10" ht="12" hidden="1" customHeight="1" x14ac:dyDescent="0.2">
      <c r="A337" s="44">
        <v>18</v>
      </c>
      <c r="B337" s="27" t="s">
        <v>608</v>
      </c>
      <c r="C337" s="94"/>
      <c r="D337" s="106"/>
      <c r="E337" s="49"/>
      <c r="F337" s="28"/>
      <c r="G337" s="5">
        <f>SUBTOTAL(109,F337:F351)</f>
        <v>0</v>
      </c>
      <c r="H337" s="6">
        <f>G337/$G$810</f>
        <v>0</v>
      </c>
    </row>
    <row r="338" spans="1:10" s="33" customFormat="1" ht="12" hidden="1" customHeight="1" x14ac:dyDescent="0.2">
      <c r="A338" s="40" t="s">
        <v>611</v>
      </c>
      <c r="B338" s="10" t="s">
        <v>805</v>
      </c>
      <c r="C338" s="57"/>
      <c r="D338" s="114"/>
      <c r="E338" s="35"/>
      <c r="F338" s="51"/>
      <c r="G338" s="32"/>
      <c r="H338" s="38"/>
      <c r="I338" s="101"/>
      <c r="J338" s="131"/>
    </row>
    <row r="339" spans="1:10" s="33" customFormat="1" ht="24" hidden="1" customHeight="1" x14ac:dyDescent="0.2">
      <c r="A339" s="40" t="s">
        <v>356</v>
      </c>
      <c r="B339" s="10" t="s">
        <v>1232</v>
      </c>
      <c r="C339" s="57" t="s">
        <v>236</v>
      </c>
      <c r="D339" s="114"/>
      <c r="E339" s="35">
        <v>391407.19588107982</v>
      </c>
      <c r="F339" s="35">
        <f>D339*E339</f>
        <v>0</v>
      </c>
      <c r="G339" s="32"/>
      <c r="H339" s="38">
        <f>F339/$G$810</f>
        <v>0</v>
      </c>
      <c r="I339" s="101"/>
      <c r="J339" s="131"/>
    </row>
    <row r="340" spans="1:10" s="33" customFormat="1" ht="24" hidden="1" customHeight="1" x14ac:dyDescent="0.2">
      <c r="A340" s="40" t="s">
        <v>1196</v>
      </c>
      <c r="B340" s="10" t="s">
        <v>1233</v>
      </c>
      <c r="C340" s="57" t="s">
        <v>236</v>
      </c>
      <c r="D340" s="114"/>
      <c r="E340" s="35">
        <v>477742.16584869614</v>
      </c>
      <c r="F340" s="35">
        <f>D340*E340</f>
        <v>0</v>
      </c>
      <c r="G340" s="32"/>
      <c r="H340" s="38">
        <f>F340/$G$810</f>
        <v>0</v>
      </c>
      <c r="I340" s="101"/>
      <c r="J340" s="131"/>
    </row>
    <row r="341" spans="1:10" s="33" customFormat="1" ht="12" hidden="1" customHeight="1" x14ac:dyDescent="0.2">
      <c r="A341" s="40" t="s">
        <v>612</v>
      </c>
      <c r="B341" s="10" t="s">
        <v>360</v>
      </c>
      <c r="C341" s="57"/>
      <c r="D341" s="114"/>
      <c r="E341" s="35"/>
      <c r="F341" s="51"/>
      <c r="G341" s="32"/>
      <c r="H341" s="38"/>
      <c r="I341" s="101"/>
      <c r="J341" s="131"/>
    </row>
    <row r="342" spans="1:10" s="33" customFormat="1" ht="24" hidden="1" x14ac:dyDescent="0.2">
      <c r="A342" s="40" t="s">
        <v>222</v>
      </c>
      <c r="B342" s="10" t="s">
        <v>152</v>
      </c>
      <c r="C342" s="57" t="s">
        <v>236</v>
      </c>
      <c r="D342" s="114"/>
      <c r="E342" s="35">
        <v>12357.792755517663</v>
      </c>
      <c r="F342" s="35">
        <f t="shared" ref="F342" si="28">D342*E342</f>
        <v>0</v>
      </c>
      <c r="G342" s="32"/>
      <c r="H342" s="38">
        <f>F342/$G$810</f>
        <v>0</v>
      </c>
      <c r="I342" s="101"/>
      <c r="J342" s="131"/>
    </row>
    <row r="343" spans="1:10" s="33" customFormat="1" ht="12" hidden="1" customHeight="1" x14ac:dyDescent="0.2">
      <c r="A343" s="40" t="s">
        <v>613</v>
      </c>
      <c r="B343" s="10" t="s">
        <v>609</v>
      </c>
      <c r="C343" s="57"/>
      <c r="D343" s="114"/>
      <c r="E343" s="35"/>
      <c r="F343" s="51"/>
      <c r="G343" s="32"/>
      <c r="H343" s="38"/>
      <c r="I343" s="101"/>
      <c r="J343" s="131"/>
    </row>
    <row r="344" spans="1:10" s="33" customFormat="1" ht="12" hidden="1" customHeight="1" x14ac:dyDescent="0.2">
      <c r="A344" s="40" t="s">
        <v>614</v>
      </c>
      <c r="B344" s="10" t="s">
        <v>242</v>
      </c>
      <c r="C344" s="57"/>
      <c r="D344" s="114"/>
      <c r="E344" s="35"/>
      <c r="F344" s="51"/>
      <c r="G344" s="32"/>
      <c r="H344" s="38"/>
      <c r="I344" s="101"/>
      <c r="J344" s="131"/>
    </row>
    <row r="345" spans="1:10" s="33" customFormat="1" ht="12" hidden="1" customHeight="1" x14ac:dyDescent="0.2">
      <c r="A345" s="40" t="s">
        <v>615</v>
      </c>
      <c r="B345" s="10" t="s">
        <v>554</v>
      </c>
      <c r="C345" s="57"/>
      <c r="D345" s="114"/>
      <c r="E345" s="35"/>
      <c r="F345" s="51"/>
      <c r="G345" s="32"/>
      <c r="H345" s="38"/>
      <c r="I345" s="101"/>
      <c r="J345" s="131"/>
    </row>
    <row r="346" spans="1:10" s="33" customFormat="1" ht="24" hidden="1" x14ac:dyDescent="0.2">
      <c r="A346" s="40" t="s">
        <v>460</v>
      </c>
      <c r="B346" s="10" t="s">
        <v>695</v>
      </c>
      <c r="C346" s="57" t="s">
        <v>851</v>
      </c>
      <c r="D346" s="114"/>
      <c r="E346" s="35">
        <v>10076.796757915859</v>
      </c>
      <c r="F346" s="35">
        <f t="shared" ref="F346:F350" si="29">D346*E346</f>
        <v>0</v>
      </c>
      <c r="G346" s="32"/>
      <c r="H346" s="38">
        <f>F346/$G$810</f>
        <v>0</v>
      </c>
      <c r="I346" s="101"/>
      <c r="J346" s="131"/>
    </row>
    <row r="347" spans="1:10" s="33" customFormat="1" ht="24" hidden="1" x14ac:dyDescent="0.2">
      <c r="A347" s="40" t="s">
        <v>682</v>
      </c>
      <c r="B347" s="10" t="s">
        <v>595</v>
      </c>
      <c r="C347" s="57" t="s">
        <v>851</v>
      </c>
      <c r="D347" s="114"/>
      <c r="E347" s="35">
        <v>6096.8054782891395</v>
      </c>
      <c r="F347" s="35">
        <f t="shared" si="29"/>
        <v>0</v>
      </c>
      <c r="G347" s="32"/>
      <c r="H347" s="38">
        <f>F347/$G$810</f>
        <v>0</v>
      </c>
      <c r="I347" s="101"/>
      <c r="J347" s="131"/>
    </row>
    <row r="348" spans="1:10" s="33" customFormat="1" ht="12" hidden="1" customHeight="1" x14ac:dyDescent="0.2">
      <c r="A348" s="40" t="s">
        <v>1003</v>
      </c>
      <c r="B348" s="10" t="s">
        <v>243</v>
      </c>
      <c r="C348" s="57" t="s">
        <v>236</v>
      </c>
      <c r="D348" s="114"/>
      <c r="E348" s="35">
        <v>36477.069973663369</v>
      </c>
      <c r="F348" s="35">
        <f>D348*E348</f>
        <v>0</v>
      </c>
      <c r="G348" s="32"/>
      <c r="H348" s="38">
        <f>F348/$G$810</f>
        <v>0</v>
      </c>
      <c r="I348" s="101"/>
      <c r="J348" s="131"/>
    </row>
    <row r="349" spans="1:10" s="33" customFormat="1" ht="12" hidden="1" customHeight="1" x14ac:dyDescent="0.2">
      <c r="A349" s="40" t="s">
        <v>1124</v>
      </c>
      <c r="B349" s="10" t="s">
        <v>15</v>
      </c>
      <c r="C349" s="57" t="s">
        <v>236</v>
      </c>
      <c r="D349" s="114"/>
      <c r="E349" s="35">
        <v>36477.069973663369</v>
      </c>
      <c r="F349" s="35">
        <f>D349*E349</f>
        <v>0</v>
      </c>
      <c r="G349" s="32"/>
      <c r="H349" s="38">
        <f>F349/$G$810</f>
        <v>0</v>
      </c>
      <c r="I349" s="101"/>
      <c r="J349" s="131"/>
    </row>
    <row r="350" spans="1:10" s="33" customFormat="1" ht="60" hidden="1" x14ac:dyDescent="0.2">
      <c r="A350" s="40" t="s">
        <v>1004</v>
      </c>
      <c r="B350" s="10" t="s">
        <v>34</v>
      </c>
      <c r="C350" s="57" t="s">
        <v>236</v>
      </c>
      <c r="D350" s="114"/>
      <c r="E350" s="35">
        <v>92772.177877088383</v>
      </c>
      <c r="F350" s="35">
        <f t="shared" si="29"/>
        <v>0</v>
      </c>
      <c r="G350" s="32"/>
      <c r="H350" s="38">
        <f>F350/$G$810</f>
        <v>0</v>
      </c>
      <c r="I350" s="101"/>
      <c r="J350" s="131"/>
    </row>
    <row r="351" spans="1:10" s="67" customFormat="1" ht="12" hidden="1" customHeight="1" x14ac:dyDescent="0.2">
      <c r="A351" s="46"/>
      <c r="B351" s="64"/>
      <c r="C351" s="68"/>
      <c r="D351" s="69"/>
      <c r="E351" s="66"/>
      <c r="F351" s="65"/>
      <c r="G351" s="65"/>
      <c r="H351" s="65"/>
      <c r="I351" s="111">
        <f>SUM(H339:H350)</f>
        <v>0</v>
      </c>
      <c r="J351" s="133"/>
    </row>
    <row r="352" spans="1:10" ht="12" customHeight="1" x14ac:dyDescent="0.2">
      <c r="A352" s="44">
        <v>19</v>
      </c>
      <c r="B352" s="27" t="s">
        <v>732</v>
      </c>
      <c r="C352" s="94"/>
      <c r="D352" s="106"/>
      <c r="E352" s="49"/>
      <c r="F352" s="28"/>
      <c r="G352" s="5">
        <f>SUBTOTAL(109,F352:F413)</f>
        <v>99592.299999999988</v>
      </c>
      <c r="H352" s="6">
        <f>G352/$G$810</f>
        <v>6.8648150672469821E-3</v>
      </c>
      <c r="J352" s="134"/>
    </row>
    <row r="353" spans="1:10" s="33" customFormat="1" ht="12" hidden="1" customHeight="1" x14ac:dyDescent="0.2">
      <c r="A353" s="40" t="s">
        <v>616</v>
      </c>
      <c r="B353" s="10" t="s">
        <v>1295</v>
      </c>
      <c r="C353" s="57"/>
      <c r="D353" s="114"/>
      <c r="E353" s="35"/>
      <c r="F353" s="35"/>
      <c r="G353" s="32"/>
      <c r="H353" s="38"/>
      <c r="I353" s="101"/>
      <c r="J353" s="131"/>
    </row>
    <row r="354" spans="1:10" s="33" customFormat="1" ht="97.5" hidden="1" customHeight="1" x14ac:dyDescent="0.2">
      <c r="A354" s="40" t="s">
        <v>1125</v>
      </c>
      <c r="B354" s="10" t="s">
        <v>1368</v>
      </c>
      <c r="C354" s="57" t="s">
        <v>236</v>
      </c>
      <c r="D354" s="114"/>
      <c r="E354" s="35">
        <v>231339.45784781888</v>
      </c>
      <c r="F354" s="35">
        <f t="shared" ref="F354:F360" si="30">D354*E354</f>
        <v>0</v>
      </c>
      <c r="G354" s="32"/>
      <c r="H354" s="38">
        <f t="shared" ref="H354:H360" si="31">F354/$G$810</f>
        <v>0</v>
      </c>
      <c r="I354" s="101"/>
      <c r="J354" s="134"/>
    </row>
    <row r="355" spans="1:10" s="33" customFormat="1" ht="41.25" hidden="1" customHeight="1" x14ac:dyDescent="0.2">
      <c r="A355" s="40" t="s">
        <v>263</v>
      </c>
      <c r="B355" s="10" t="s">
        <v>1369</v>
      </c>
      <c r="C355" s="57" t="s">
        <v>236</v>
      </c>
      <c r="D355" s="114"/>
      <c r="E355" s="35">
        <v>342797.22476813209</v>
      </c>
      <c r="F355" s="35">
        <f t="shared" si="30"/>
        <v>0</v>
      </c>
      <c r="G355" s="32"/>
      <c r="H355" s="38">
        <f t="shared" si="31"/>
        <v>0</v>
      </c>
      <c r="I355" s="101"/>
      <c r="J355" s="134"/>
    </row>
    <row r="356" spans="1:10" s="33" customFormat="1" ht="84.75" hidden="1" customHeight="1" x14ac:dyDescent="0.2">
      <c r="A356" s="40" t="s">
        <v>1252</v>
      </c>
      <c r="B356" s="10" t="s">
        <v>1370</v>
      </c>
      <c r="C356" s="57" t="s">
        <v>236</v>
      </c>
      <c r="D356" s="114"/>
      <c r="E356" s="35">
        <v>360686.9674917619</v>
      </c>
      <c r="F356" s="35">
        <f t="shared" si="30"/>
        <v>0</v>
      </c>
      <c r="G356" s="32"/>
      <c r="H356" s="38">
        <f t="shared" si="31"/>
        <v>0</v>
      </c>
      <c r="I356" s="101"/>
      <c r="J356" s="134"/>
    </row>
    <row r="357" spans="1:10" s="33" customFormat="1" ht="72" hidden="1" customHeight="1" x14ac:dyDescent="0.2">
      <c r="A357" s="40" t="s">
        <v>1253</v>
      </c>
      <c r="B357" s="10" t="s">
        <v>1371</v>
      </c>
      <c r="C357" s="57" t="s">
        <v>236</v>
      </c>
      <c r="D357" s="114"/>
      <c r="E357" s="35">
        <v>88959.666237363082</v>
      </c>
      <c r="F357" s="35">
        <f t="shared" si="30"/>
        <v>0</v>
      </c>
      <c r="G357" s="32"/>
      <c r="H357" s="38">
        <f t="shared" si="31"/>
        <v>0</v>
      </c>
      <c r="I357" s="101"/>
      <c r="J357" s="134"/>
    </row>
    <row r="358" spans="1:10" s="33" customFormat="1" ht="74.25" hidden="1" customHeight="1" x14ac:dyDescent="0.2">
      <c r="A358" s="40" t="s">
        <v>1254</v>
      </c>
      <c r="B358" s="10" t="s">
        <v>1372</v>
      </c>
      <c r="C358" s="57" t="s">
        <v>236</v>
      </c>
      <c r="D358" s="114"/>
      <c r="E358" s="35">
        <v>125319.63430027703</v>
      </c>
      <c r="F358" s="35">
        <f t="shared" si="30"/>
        <v>0</v>
      </c>
      <c r="G358" s="32"/>
      <c r="H358" s="38">
        <f t="shared" si="31"/>
        <v>0</v>
      </c>
      <c r="I358" s="101"/>
      <c r="J358" s="134"/>
    </row>
    <row r="359" spans="1:10" s="33" customFormat="1" ht="36" hidden="1" customHeight="1" x14ac:dyDescent="0.2">
      <c r="A359" s="40" t="s">
        <v>1296</v>
      </c>
      <c r="B359" s="10" t="s">
        <v>1373</v>
      </c>
      <c r="C359" s="57" t="s">
        <v>236</v>
      </c>
      <c r="D359" s="114"/>
      <c r="E359" s="35">
        <v>37691.841981077028</v>
      </c>
      <c r="F359" s="35">
        <f t="shared" si="30"/>
        <v>0</v>
      </c>
      <c r="G359" s="32"/>
      <c r="H359" s="38">
        <f t="shared" si="31"/>
        <v>0</v>
      </c>
      <c r="I359" s="101"/>
      <c r="J359" s="134"/>
    </row>
    <row r="360" spans="1:10" s="33" customFormat="1" ht="36" hidden="1" customHeight="1" x14ac:dyDescent="0.2">
      <c r="A360" s="40" t="s">
        <v>1297</v>
      </c>
      <c r="B360" s="10" t="s">
        <v>1374</v>
      </c>
      <c r="C360" s="57" t="s">
        <v>236</v>
      </c>
      <c r="D360" s="114"/>
      <c r="E360" s="35">
        <v>27384.302512277027</v>
      </c>
      <c r="F360" s="35">
        <f t="shared" si="30"/>
        <v>0</v>
      </c>
      <c r="G360" s="32"/>
      <c r="H360" s="38">
        <f t="shared" si="31"/>
        <v>0</v>
      </c>
      <c r="I360" s="101"/>
      <c r="J360" s="134"/>
    </row>
    <row r="361" spans="1:10" s="33" customFormat="1" ht="12" hidden="1" customHeight="1" x14ac:dyDescent="0.2">
      <c r="A361" s="40" t="s">
        <v>617</v>
      </c>
      <c r="B361" s="10" t="s">
        <v>1277</v>
      </c>
      <c r="C361" s="57"/>
      <c r="D361" s="114"/>
      <c r="E361" s="35"/>
      <c r="F361" s="35"/>
      <c r="G361" s="32"/>
      <c r="H361" s="38"/>
      <c r="I361" s="101"/>
      <c r="J361" s="131"/>
    </row>
    <row r="362" spans="1:10" s="33" customFormat="1" ht="12" hidden="1" customHeight="1" x14ac:dyDescent="0.2">
      <c r="A362" s="40" t="s">
        <v>1126</v>
      </c>
      <c r="B362" s="10" t="s">
        <v>1165</v>
      </c>
      <c r="C362" s="57" t="s">
        <v>236</v>
      </c>
      <c r="D362" s="107"/>
      <c r="E362" s="35">
        <v>175685.1504849151</v>
      </c>
      <c r="F362" s="35">
        <f t="shared" ref="F362:F386" si="32">D362*E362</f>
        <v>0</v>
      </c>
      <c r="G362" s="32"/>
      <c r="H362" s="38">
        <f t="shared" ref="H362:H386" si="33">F362/$G$810</f>
        <v>0</v>
      </c>
      <c r="I362" s="101"/>
      <c r="J362" s="131"/>
    </row>
    <row r="363" spans="1:10" s="33" customFormat="1" ht="48" hidden="1" customHeight="1" x14ac:dyDescent="0.2">
      <c r="A363" s="40" t="s">
        <v>1126</v>
      </c>
      <c r="B363" s="10" t="s">
        <v>1375</v>
      </c>
      <c r="C363" s="57" t="s">
        <v>236</v>
      </c>
      <c r="D363" s="107"/>
      <c r="E363" s="35">
        <v>175685.1504849151</v>
      </c>
      <c r="F363" s="35">
        <f t="shared" si="32"/>
        <v>0</v>
      </c>
      <c r="G363" s="32"/>
      <c r="H363" s="38">
        <f t="shared" si="33"/>
        <v>0</v>
      </c>
      <c r="I363" s="101"/>
      <c r="J363" s="131"/>
    </row>
    <row r="364" spans="1:10" s="33" customFormat="1" ht="48" hidden="1" customHeight="1" x14ac:dyDescent="0.2">
      <c r="A364" s="40" t="s">
        <v>1127</v>
      </c>
      <c r="B364" s="10" t="s">
        <v>1376</v>
      </c>
      <c r="C364" s="57" t="s">
        <v>236</v>
      </c>
      <c r="D364" s="107"/>
      <c r="E364" s="35">
        <v>228397.771328459</v>
      </c>
      <c r="F364" s="35">
        <f t="shared" si="32"/>
        <v>0</v>
      </c>
      <c r="G364" s="32"/>
      <c r="H364" s="38">
        <f t="shared" si="33"/>
        <v>0</v>
      </c>
      <c r="I364" s="101"/>
      <c r="J364" s="131"/>
    </row>
    <row r="365" spans="1:10" s="33" customFormat="1" ht="51" hidden="1" customHeight="1" x14ac:dyDescent="0.2">
      <c r="A365" s="40" t="s">
        <v>1128</v>
      </c>
      <c r="B365" s="10" t="s">
        <v>1377</v>
      </c>
      <c r="C365" s="57" t="s">
        <v>236</v>
      </c>
      <c r="D365" s="107"/>
      <c r="E365" s="35">
        <v>110134.28281645141</v>
      </c>
      <c r="F365" s="35">
        <f t="shared" si="32"/>
        <v>0</v>
      </c>
      <c r="G365" s="32"/>
      <c r="H365" s="38">
        <f t="shared" si="33"/>
        <v>0</v>
      </c>
      <c r="I365" s="101"/>
      <c r="J365" s="131"/>
    </row>
    <row r="366" spans="1:10" s="33" customFormat="1" ht="51" hidden="1" customHeight="1" x14ac:dyDescent="0.2">
      <c r="A366" s="40" t="s">
        <v>1166</v>
      </c>
      <c r="B366" s="10" t="s">
        <v>1378</v>
      </c>
      <c r="C366" s="57" t="s">
        <v>236</v>
      </c>
      <c r="D366" s="107"/>
      <c r="E366" s="35">
        <v>141009.25135437673</v>
      </c>
      <c r="F366" s="35">
        <f t="shared" si="32"/>
        <v>0</v>
      </c>
      <c r="G366" s="32"/>
      <c r="H366" s="38">
        <f t="shared" si="33"/>
        <v>0</v>
      </c>
      <c r="I366" s="101"/>
      <c r="J366" s="131"/>
    </row>
    <row r="367" spans="1:10" s="33" customFormat="1" ht="51" hidden="1" customHeight="1" x14ac:dyDescent="0.2">
      <c r="A367" s="40" t="s">
        <v>1167</v>
      </c>
      <c r="B367" s="10" t="s">
        <v>1379</v>
      </c>
      <c r="C367" s="57" t="s">
        <v>236</v>
      </c>
      <c r="D367" s="107"/>
      <c r="E367" s="35">
        <v>107414.65691712673</v>
      </c>
      <c r="F367" s="35">
        <f t="shared" si="32"/>
        <v>0</v>
      </c>
      <c r="G367" s="32"/>
      <c r="H367" s="38">
        <f t="shared" si="33"/>
        <v>0</v>
      </c>
      <c r="I367" s="101"/>
      <c r="J367" s="131"/>
    </row>
    <row r="368" spans="1:10" s="33" customFormat="1" ht="51" hidden="1" customHeight="1" x14ac:dyDescent="0.2">
      <c r="A368" s="40" t="s">
        <v>1168</v>
      </c>
      <c r="B368" s="10" t="s">
        <v>1380</v>
      </c>
      <c r="C368" s="57" t="s">
        <v>236</v>
      </c>
      <c r="D368" s="107"/>
      <c r="E368" s="35">
        <v>75922.943495304047</v>
      </c>
      <c r="F368" s="35">
        <f t="shared" si="32"/>
        <v>0</v>
      </c>
      <c r="G368" s="32"/>
      <c r="H368" s="38">
        <f t="shared" si="33"/>
        <v>0</v>
      </c>
      <c r="I368" s="101"/>
      <c r="J368" s="131"/>
    </row>
    <row r="369" spans="1:10" s="33" customFormat="1" ht="51" hidden="1" customHeight="1" x14ac:dyDescent="0.2">
      <c r="A369" s="40" t="s">
        <v>1169</v>
      </c>
      <c r="B369" s="10" t="s">
        <v>1381</v>
      </c>
      <c r="C369" s="57" t="s">
        <v>236</v>
      </c>
      <c r="D369" s="107"/>
      <c r="E369" s="35">
        <v>44249.052359405759</v>
      </c>
      <c r="F369" s="35">
        <f t="shared" si="32"/>
        <v>0</v>
      </c>
      <c r="G369" s="32"/>
      <c r="H369" s="38">
        <f t="shared" si="33"/>
        <v>0</v>
      </c>
      <c r="I369" s="101"/>
      <c r="J369" s="131"/>
    </row>
    <row r="370" spans="1:10" s="33" customFormat="1" ht="53.25" hidden="1" customHeight="1" x14ac:dyDescent="0.2">
      <c r="A370" s="40" t="s">
        <v>1170</v>
      </c>
      <c r="B370" s="10" t="s">
        <v>1382</v>
      </c>
      <c r="C370" s="57" t="s">
        <v>236</v>
      </c>
      <c r="D370" s="107"/>
      <c r="E370" s="35">
        <v>40320.96829841406</v>
      </c>
      <c r="F370" s="35">
        <f t="shared" si="32"/>
        <v>0</v>
      </c>
      <c r="G370" s="32"/>
      <c r="H370" s="38">
        <f t="shared" si="33"/>
        <v>0</v>
      </c>
      <c r="I370" s="101"/>
      <c r="J370" s="131"/>
    </row>
    <row r="371" spans="1:10" s="33" customFormat="1" ht="53.25" hidden="1" customHeight="1" x14ac:dyDescent="0.2">
      <c r="A371" s="40" t="s">
        <v>1171</v>
      </c>
      <c r="B371" s="10" t="s">
        <v>1383</v>
      </c>
      <c r="C371" s="57" t="s">
        <v>236</v>
      </c>
      <c r="D371" s="107"/>
      <c r="E371" s="35">
        <v>62696.595765014761</v>
      </c>
      <c r="F371" s="35">
        <f t="shared" si="32"/>
        <v>0</v>
      </c>
      <c r="G371" s="32"/>
      <c r="H371" s="38">
        <f t="shared" si="33"/>
        <v>0</v>
      </c>
      <c r="I371" s="101"/>
      <c r="J371" s="131"/>
    </row>
    <row r="372" spans="1:10" s="33" customFormat="1" ht="53.25" hidden="1" customHeight="1" x14ac:dyDescent="0.2">
      <c r="A372" s="40" t="s">
        <v>1172</v>
      </c>
      <c r="B372" s="10" t="s">
        <v>1384</v>
      </c>
      <c r="C372" s="57" t="s">
        <v>236</v>
      </c>
      <c r="D372" s="107"/>
      <c r="E372" s="35">
        <v>404018.9990111689</v>
      </c>
      <c r="F372" s="35">
        <f t="shared" si="32"/>
        <v>0</v>
      </c>
      <c r="G372" s="32"/>
      <c r="H372" s="38">
        <f t="shared" si="33"/>
        <v>0</v>
      </c>
      <c r="I372" s="101"/>
      <c r="J372" s="131"/>
    </row>
    <row r="373" spans="1:10" s="33" customFormat="1" ht="60" hidden="1" customHeight="1" x14ac:dyDescent="0.2">
      <c r="A373" s="40" t="s">
        <v>1173</v>
      </c>
      <c r="B373" s="10" t="s">
        <v>1385</v>
      </c>
      <c r="C373" s="57" t="s">
        <v>236</v>
      </c>
      <c r="D373" s="107"/>
      <c r="E373" s="35">
        <v>222846.52899828245</v>
      </c>
      <c r="F373" s="35">
        <f t="shared" si="32"/>
        <v>0</v>
      </c>
      <c r="G373" s="32"/>
      <c r="H373" s="38">
        <f t="shared" si="33"/>
        <v>0</v>
      </c>
      <c r="I373" s="101"/>
      <c r="J373" s="131"/>
    </row>
    <row r="374" spans="1:10" s="33" customFormat="1" ht="62.25" hidden="1" customHeight="1" x14ac:dyDescent="0.2">
      <c r="A374" s="40" t="s">
        <v>1174</v>
      </c>
      <c r="B374" s="10" t="s">
        <v>1386</v>
      </c>
      <c r="C374" s="57" t="s">
        <v>236</v>
      </c>
      <c r="D374" s="107"/>
      <c r="E374" s="35">
        <v>258787.02341367721</v>
      </c>
      <c r="F374" s="35">
        <f t="shared" si="32"/>
        <v>0</v>
      </c>
      <c r="G374" s="32"/>
      <c r="H374" s="38">
        <f t="shared" si="33"/>
        <v>0</v>
      </c>
      <c r="I374" s="101"/>
      <c r="J374" s="131"/>
    </row>
    <row r="375" spans="1:10" s="33" customFormat="1" ht="72" hidden="1" customHeight="1" x14ac:dyDescent="0.2">
      <c r="A375" s="40" t="s">
        <v>1175</v>
      </c>
      <c r="B375" s="10" t="s">
        <v>1387</v>
      </c>
      <c r="C375" s="57" t="s">
        <v>236</v>
      </c>
      <c r="D375" s="107"/>
      <c r="E375" s="35">
        <v>323703.14607276034</v>
      </c>
      <c r="F375" s="35">
        <f t="shared" si="32"/>
        <v>0</v>
      </c>
      <c r="G375" s="32"/>
      <c r="H375" s="38">
        <f t="shared" si="33"/>
        <v>0</v>
      </c>
      <c r="I375" s="101"/>
      <c r="J375" s="131"/>
    </row>
    <row r="376" spans="1:10" s="33" customFormat="1" ht="72" hidden="1" customHeight="1" x14ac:dyDescent="0.2">
      <c r="A376" s="40" t="s">
        <v>1176</v>
      </c>
      <c r="B376" s="10" t="s">
        <v>1388</v>
      </c>
      <c r="C376" s="57" t="s">
        <v>236</v>
      </c>
      <c r="D376" s="107"/>
      <c r="E376" s="35">
        <v>169366.28163543483</v>
      </c>
      <c r="F376" s="35">
        <f t="shared" si="32"/>
        <v>0</v>
      </c>
      <c r="G376" s="32"/>
      <c r="H376" s="38">
        <f t="shared" si="33"/>
        <v>0</v>
      </c>
      <c r="I376" s="101"/>
      <c r="J376" s="131"/>
    </row>
    <row r="377" spans="1:10" s="33" customFormat="1" ht="60" hidden="1" customHeight="1" x14ac:dyDescent="0.2">
      <c r="A377" s="40" t="s">
        <v>1177</v>
      </c>
      <c r="B377" s="10" t="s">
        <v>1389</v>
      </c>
      <c r="C377" s="57" t="s">
        <v>236</v>
      </c>
      <c r="D377" s="107"/>
      <c r="E377" s="35">
        <v>459943.2384983708</v>
      </c>
      <c r="F377" s="35">
        <f t="shared" si="32"/>
        <v>0</v>
      </c>
      <c r="G377" s="32"/>
      <c r="H377" s="38">
        <f t="shared" si="33"/>
        <v>0</v>
      </c>
      <c r="I377" s="101"/>
      <c r="J377" s="131"/>
    </row>
    <row r="378" spans="1:10" s="33" customFormat="1" ht="72" hidden="1" customHeight="1" x14ac:dyDescent="0.2">
      <c r="A378" s="40" t="s">
        <v>1178</v>
      </c>
      <c r="B378" s="10" t="s">
        <v>1390</v>
      </c>
      <c r="C378" s="57" t="s">
        <v>236</v>
      </c>
      <c r="D378" s="107"/>
      <c r="E378" s="35">
        <v>364622.87888450094</v>
      </c>
      <c r="F378" s="35">
        <f t="shared" si="32"/>
        <v>0</v>
      </c>
      <c r="G378" s="32"/>
      <c r="H378" s="38">
        <f t="shared" si="33"/>
        <v>0</v>
      </c>
      <c r="I378" s="101"/>
      <c r="J378" s="131"/>
    </row>
    <row r="379" spans="1:10" s="33" customFormat="1" ht="36" hidden="1" customHeight="1" x14ac:dyDescent="0.2">
      <c r="A379" s="40" t="s">
        <v>1179</v>
      </c>
      <c r="B379" s="10" t="s">
        <v>1391</v>
      </c>
      <c r="C379" s="57" t="s">
        <v>236</v>
      </c>
      <c r="D379" s="107"/>
      <c r="E379" s="35">
        <v>55315.000110322297</v>
      </c>
      <c r="F379" s="35">
        <f t="shared" si="32"/>
        <v>0</v>
      </c>
      <c r="G379" s="32"/>
      <c r="H379" s="38">
        <f t="shared" si="33"/>
        <v>0</v>
      </c>
      <c r="I379" s="101"/>
      <c r="J379" s="131"/>
    </row>
    <row r="380" spans="1:10" s="33" customFormat="1" ht="49.5" hidden="1" customHeight="1" x14ac:dyDescent="0.2">
      <c r="A380" s="40" t="s">
        <v>1180</v>
      </c>
      <c r="B380" s="10" t="s">
        <v>1392</v>
      </c>
      <c r="C380" s="57" t="s">
        <v>236</v>
      </c>
      <c r="D380" s="107"/>
      <c r="E380" s="35">
        <v>83351.435277730285</v>
      </c>
      <c r="F380" s="35">
        <f t="shared" si="32"/>
        <v>0</v>
      </c>
      <c r="G380" s="32"/>
      <c r="H380" s="38">
        <f t="shared" si="33"/>
        <v>0</v>
      </c>
      <c r="I380" s="101"/>
      <c r="J380" s="131"/>
    </row>
    <row r="381" spans="1:10" s="33" customFormat="1" ht="36" hidden="1" customHeight="1" x14ac:dyDescent="0.2">
      <c r="A381" s="40" t="s">
        <v>1278</v>
      </c>
      <c r="B381" s="10" t="s">
        <v>1393</v>
      </c>
      <c r="C381" s="57" t="s">
        <v>236</v>
      </c>
      <c r="D381" s="107"/>
      <c r="E381" s="35">
        <v>31545.129091937102</v>
      </c>
      <c r="F381" s="35">
        <f t="shared" si="32"/>
        <v>0</v>
      </c>
      <c r="G381" s="32"/>
      <c r="H381" s="38">
        <f t="shared" si="33"/>
        <v>0</v>
      </c>
      <c r="I381" s="101"/>
      <c r="J381" s="131"/>
    </row>
    <row r="382" spans="1:10" s="33" customFormat="1" ht="36" hidden="1" customHeight="1" x14ac:dyDescent="0.2">
      <c r="A382" s="40" t="s">
        <v>1279</v>
      </c>
      <c r="B382" s="10" t="s">
        <v>1394</v>
      </c>
      <c r="C382" s="57" t="s">
        <v>236</v>
      </c>
      <c r="D382" s="107"/>
      <c r="E382" s="35">
        <v>67127.214517187109</v>
      </c>
      <c r="F382" s="35">
        <f t="shared" si="32"/>
        <v>0</v>
      </c>
      <c r="G382" s="32"/>
      <c r="H382" s="38">
        <f t="shared" si="33"/>
        <v>0</v>
      </c>
      <c r="I382" s="101"/>
      <c r="J382" s="131"/>
    </row>
    <row r="383" spans="1:10" s="33" customFormat="1" ht="48" hidden="1" customHeight="1" x14ac:dyDescent="0.2">
      <c r="A383" s="40" t="s">
        <v>1280</v>
      </c>
      <c r="B383" s="10" t="s">
        <v>1395</v>
      </c>
      <c r="C383" s="57" t="s">
        <v>236</v>
      </c>
      <c r="D383" s="107"/>
      <c r="E383" s="35">
        <v>78435.352897187113</v>
      </c>
      <c r="F383" s="35">
        <f t="shared" si="32"/>
        <v>0</v>
      </c>
      <c r="G383" s="32"/>
      <c r="H383" s="38">
        <f t="shared" si="33"/>
        <v>0</v>
      </c>
      <c r="I383" s="101"/>
      <c r="J383" s="131"/>
    </row>
    <row r="384" spans="1:10" s="33" customFormat="1" ht="37.5" hidden="1" customHeight="1" x14ac:dyDescent="0.2">
      <c r="A384" s="40" t="s">
        <v>1281</v>
      </c>
      <c r="B384" s="10" t="s">
        <v>1396</v>
      </c>
      <c r="C384" s="57" t="s">
        <v>236</v>
      </c>
      <c r="D384" s="107"/>
      <c r="E384" s="35">
        <v>79663.256812187115</v>
      </c>
      <c r="F384" s="35">
        <f t="shared" si="32"/>
        <v>0</v>
      </c>
      <c r="G384" s="32"/>
      <c r="H384" s="38">
        <f t="shared" si="33"/>
        <v>0</v>
      </c>
      <c r="I384" s="101"/>
      <c r="J384" s="131"/>
    </row>
    <row r="385" spans="1:10" s="33" customFormat="1" ht="48" hidden="1" customHeight="1" x14ac:dyDescent="0.2">
      <c r="A385" s="40" t="s">
        <v>1282</v>
      </c>
      <c r="B385" s="10" t="s">
        <v>1397</v>
      </c>
      <c r="C385" s="57" t="s">
        <v>236</v>
      </c>
      <c r="D385" s="107"/>
      <c r="E385" s="35">
        <v>50259.241433687108</v>
      </c>
      <c r="F385" s="35">
        <f t="shared" si="32"/>
        <v>0</v>
      </c>
      <c r="G385" s="32"/>
      <c r="H385" s="38">
        <f t="shared" si="33"/>
        <v>0</v>
      </c>
      <c r="I385" s="101"/>
      <c r="J385" s="131"/>
    </row>
    <row r="386" spans="1:10" s="33" customFormat="1" ht="39" hidden="1" customHeight="1" x14ac:dyDescent="0.2">
      <c r="A386" s="40" t="s">
        <v>107</v>
      </c>
      <c r="B386" s="10" t="s">
        <v>1398</v>
      </c>
      <c r="C386" s="57" t="s">
        <v>236</v>
      </c>
      <c r="D386" s="107"/>
      <c r="E386" s="35">
        <v>314681.21055268712</v>
      </c>
      <c r="F386" s="35">
        <f t="shared" si="32"/>
        <v>0</v>
      </c>
      <c r="G386" s="32"/>
      <c r="H386" s="38">
        <f t="shared" si="33"/>
        <v>0</v>
      </c>
      <c r="I386" s="101"/>
      <c r="J386" s="131"/>
    </row>
    <row r="387" spans="1:10" s="33" customFormat="1" ht="12" hidden="1" customHeight="1" x14ac:dyDescent="0.2">
      <c r="A387" s="40" t="s">
        <v>618</v>
      </c>
      <c r="B387" s="10" t="s">
        <v>609</v>
      </c>
      <c r="C387" s="57"/>
      <c r="D387" s="107"/>
      <c r="E387" s="35"/>
      <c r="F387" s="35"/>
      <c r="G387" s="32"/>
      <c r="H387" s="38"/>
      <c r="I387" s="101"/>
      <c r="J387" s="131"/>
    </row>
    <row r="388" spans="1:10" s="33" customFormat="1" ht="53.25" hidden="1" customHeight="1" x14ac:dyDescent="0.2">
      <c r="A388" s="40" t="s">
        <v>1129</v>
      </c>
      <c r="B388" s="10" t="s">
        <v>1248</v>
      </c>
      <c r="C388" s="57" t="s">
        <v>236</v>
      </c>
      <c r="D388" s="107"/>
      <c r="E388" s="35">
        <v>159179.0300093329</v>
      </c>
      <c r="F388" s="35">
        <f t="shared" ref="F388:F390" si="34">D388*E388</f>
        <v>0</v>
      </c>
      <c r="G388" s="32"/>
      <c r="H388" s="38">
        <f>F388/$G$810</f>
        <v>0</v>
      </c>
      <c r="I388" s="101"/>
      <c r="J388" s="131"/>
    </row>
    <row r="389" spans="1:10" s="33" customFormat="1" ht="48" hidden="1" x14ac:dyDescent="0.2">
      <c r="A389" s="40" t="s">
        <v>1241</v>
      </c>
      <c r="B389" s="151" t="s">
        <v>1249</v>
      </c>
      <c r="C389" s="57" t="s">
        <v>236</v>
      </c>
      <c r="D389" s="107"/>
      <c r="E389" s="35">
        <v>10787202.48271621</v>
      </c>
      <c r="F389" s="35">
        <f t="shared" si="34"/>
        <v>0</v>
      </c>
      <c r="G389" s="32"/>
      <c r="H389" s="38">
        <f>F389/$G$810</f>
        <v>0</v>
      </c>
      <c r="I389" s="101"/>
      <c r="J389" s="131"/>
    </row>
    <row r="390" spans="1:10" s="33" customFormat="1" ht="24.75" hidden="1" customHeight="1" x14ac:dyDescent="0.2">
      <c r="A390" s="40" t="s">
        <v>1357</v>
      </c>
      <c r="B390" s="151" t="s">
        <v>1399</v>
      </c>
      <c r="C390" s="57" t="s">
        <v>236</v>
      </c>
      <c r="D390" s="107"/>
      <c r="E390" s="35">
        <v>10787202.48271621</v>
      </c>
      <c r="F390" s="35">
        <f t="shared" si="34"/>
        <v>0</v>
      </c>
      <c r="G390" s="32"/>
      <c r="H390" s="38">
        <f>F390/$G$810</f>
        <v>0</v>
      </c>
      <c r="I390" s="101"/>
      <c r="J390" s="131"/>
    </row>
    <row r="391" spans="1:10" s="33" customFormat="1" ht="12" hidden="1" customHeight="1" x14ac:dyDescent="0.2">
      <c r="A391" s="40" t="s">
        <v>619</v>
      </c>
      <c r="B391" s="10" t="s">
        <v>1308</v>
      </c>
      <c r="C391" s="57"/>
      <c r="D391" s="107"/>
      <c r="E391" s="35"/>
      <c r="F391" s="35"/>
      <c r="G391" s="32"/>
      <c r="H391" s="38"/>
      <c r="I391" s="101"/>
      <c r="J391" s="131"/>
    </row>
    <row r="392" spans="1:10" s="33" customFormat="1" ht="48" hidden="1" x14ac:dyDescent="0.2">
      <c r="A392" s="40" t="s">
        <v>1130</v>
      </c>
      <c r="B392" s="10" t="s">
        <v>1400</v>
      </c>
      <c r="C392" s="57" t="s">
        <v>236</v>
      </c>
      <c r="D392" s="114"/>
      <c r="E392" s="35">
        <v>51283.677181185645</v>
      </c>
      <c r="F392" s="35">
        <f t="shared" ref="F392:F403" si="35">D392*E392</f>
        <v>0</v>
      </c>
      <c r="G392" s="32"/>
      <c r="H392" s="38">
        <f t="shared" ref="H392:H403" si="36">F392/$G$810</f>
        <v>0</v>
      </c>
      <c r="I392" s="101"/>
      <c r="J392" s="131"/>
    </row>
    <row r="393" spans="1:10" s="33" customFormat="1" ht="48" hidden="1" x14ac:dyDescent="0.2">
      <c r="A393" s="40" t="s">
        <v>1298</v>
      </c>
      <c r="B393" s="10" t="s">
        <v>1401</v>
      </c>
      <c r="C393" s="57" t="s">
        <v>236</v>
      </c>
      <c r="D393" s="114"/>
      <c r="E393" s="35">
        <v>63711.207037185646</v>
      </c>
      <c r="F393" s="35">
        <f t="shared" si="35"/>
        <v>0</v>
      </c>
      <c r="G393" s="32"/>
      <c r="H393" s="38">
        <f t="shared" si="36"/>
        <v>0</v>
      </c>
      <c r="I393" s="101"/>
      <c r="J393" s="131"/>
    </row>
    <row r="394" spans="1:10" s="33" customFormat="1" ht="48" hidden="1" x14ac:dyDescent="0.2">
      <c r="A394" s="40" t="s">
        <v>1299</v>
      </c>
      <c r="B394" s="10" t="s">
        <v>1402</v>
      </c>
      <c r="C394" s="57" t="s">
        <v>236</v>
      </c>
      <c r="D394" s="114"/>
      <c r="E394" s="35">
        <v>34469.960317185643</v>
      </c>
      <c r="F394" s="35">
        <f t="shared" si="35"/>
        <v>0</v>
      </c>
      <c r="G394" s="32"/>
      <c r="H394" s="38">
        <f t="shared" si="36"/>
        <v>0</v>
      </c>
      <c r="I394" s="101"/>
      <c r="J394" s="131"/>
    </row>
    <row r="395" spans="1:10" s="33" customFormat="1" ht="48" hidden="1" x14ac:dyDescent="0.2">
      <c r="A395" s="40" t="s">
        <v>1300</v>
      </c>
      <c r="B395" s="10" t="s">
        <v>1403</v>
      </c>
      <c r="C395" s="57" t="s">
        <v>236</v>
      </c>
      <c r="D395" s="114"/>
      <c r="E395" s="35">
        <v>31180.320061185641</v>
      </c>
      <c r="F395" s="35">
        <f t="shared" si="35"/>
        <v>0</v>
      </c>
      <c r="G395" s="32"/>
      <c r="H395" s="38">
        <f t="shared" si="36"/>
        <v>0</v>
      </c>
      <c r="I395" s="101"/>
      <c r="J395" s="131"/>
    </row>
    <row r="396" spans="1:10" s="33" customFormat="1" ht="36" hidden="1" x14ac:dyDescent="0.2">
      <c r="A396" s="40" t="s">
        <v>1301</v>
      </c>
      <c r="B396" s="10" t="s">
        <v>1404</v>
      </c>
      <c r="C396" s="57" t="s">
        <v>236</v>
      </c>
      <c r="D396" s="114"/>
      <c r="E396" s="35">
        <v>18021.759037185642</v>
      </c>
      <c r="F396" s="35">
        <f t="shared" si="35"/>
        <v>0</v>
      </c>
      <c r="G396" s="32"/>
      <c r="H396" s="38">
        <f t="shared" si="36"/>
        <v>0</v>
      </c>
      <c r="I396" s="101"/>
      <c r="J396" s="131"/>
    </row>
    <row r="397" spans="1:10" s="33" customFormat="1" ht="36" hidden="1" x14ac:dyDescent="0.2">
      <c r="A397" s="40" t="s">
        <v>1302</v>
      </c>
      <c r="B397" s="10" t="s">
        <v>1405</v>
      </c>
      <c r="C397" s="57" t="s">
        <v>236</v>
      </c>
      <c r="D397" s="114"/>
      <c r="E397" s="35">
        <v>18570.032413185643</v>
      </c>
      <c r="F397" s="35">
        <f t="shared" si="35"/>
        <v>0</v>
      </c>
      <c r="G397" s="32"/>
      <c r="H397" s="38">
        <f t="shared" si="36"/>
        <v>0</v>
      </c>
      <c r="I397" s="101"/>
      <c r="J397" s="131"/>
    </row>
    <row r="398" spans="1:10" s="33" customFormat="1" ht="48" hidden="1" x14ac:dyDescent="0.2">
      <c r="A398" s="40" t="s">
        <v>1303</v>
      </c>
      <c r="B398" s="10" t="s">
        <v>1406</v>
      </c>
      <c r="C398" s="57" t="s">
        <v>236</v>
      </c>
      <c r="D398" s="114"/>
      <c r="E398" s="35">
        <v>25332.070717185641</v>
      </c>
      <c r="F398" s="35">
        <f t="shared" si="35"/>
        <v>0</v>
      </c>
      <c r="G398" s="32"/>
      <c r="H398" s="38">
        <f t="shared" si="36"/>
        <v>0</v>
      </c>
      <c r="I398" s="101"/>
      <c r="J398" s="131"/>
    </row>
    <row r="399" spans="1:10" s="33" customFormat="1" ht="48" hidden="1" x14ac:dyDescent="0.2">
      <c r="A399" s="40" t="s">
        <v>1304</v>
      </c>
      <c r="B399" s="10" t="s">
        <v>1407</v>
      </c>
      <c r="C399" s="57" t="s">
        <v>236</v>
      </c>
      <c r="D399" s="114"/>
      <c r="E399" s="35">
        <v>49090.583677185648</v>
      </c>
      <c r="F399" s="35">
        <f t="shared" si="35"/>
        <v>0</v>
      </c>
      <c r="G399" s="32"/>
      <c r="H399" s="38">
        <f t="shared" si="36"/>
        <v>0</v>
      </c>
      <c r="I399" s="101"/>
      <c r="J399" s="131"/>
    </row>
    <row r="400" spans="1:10" s="33" customFormat="1" ht="48" hidden="1" x14ac:dyDescent="0.2">
      <c r="A400" s="40" t="s">
        <v>1305</v>
      </c>
      <c r="B400" s="10" t="s">
        <v>1408</v>
      </c>
      <c r="C400" s="57" t="s">
        <v>236</v>
      </c>
      <c r="D400" s="114"/>
      <c r="E400" s="35">
        <v>63711.207037185646</v>
      </c>
      <c r="F400" s="35">
        <f t="shared" si="35"/>
        <v>0</v>
      </c>
      <c r="G400" s="32"/>
      <c r="H400" s="38">
        <f t="shared" si="36"/>
        <v>0</v>
      </c>
      <c r="I400" s="101"/>
      <c r="J400" s="131"/>
    </row>
    <row r="401" spans="1:10" s="33" customFormat="1" ht="48" hidden="1" x14ac:dyDescent="0.2">
      <c r="A401" s="40" t="s">
        <v>1306</v>
      </c>
      <c r="B401" s="10" t="s">
        <v>1409</v>
      </c>
      <c r="C401" s="57" t="s">
        <v>236</v>
      </c>
      <c r="D401" s="114"/>
      <c r="E401" s="35">
        <v>43242.334333185652</v>
      </c>
      <c r="F401" s="35">
        <f t="shared" si="35"/>
        <v>0</v>
      </c>
      <c r="G401" s="32"/>
      <c r="H401" s="38">
        <f t="shared" si="36"/>
        <v>0</v>
      </c>
      <c r="I401" s="101"/>
      <c r="J401" s="131"/>
    </row>
    <row r="402" spans="1:10" s="33" customFormat="1" ht="48" hidden="1" x14ac:dyDescent="0.2">
      <c r="A402" s="40" t="s">
        <v>1307</v>
      </c>
      <c r="B402" s="10" t="s">
        <v>1410</v>
      </c>
      <c r="C402" s="57" t="s">
        <v>236</v>
      </c>
      <c r="D402" s="114"/>
      <c r="E402" s="35">
        <v>349727.15151718562</v>
      </c>
      <c r="F402" s="35">
        <f t="shared" si="35"/>
        <v>0</v>
      </c>
      <c r="G402" s="32"/>
      <c r="H402" s="38">
        <f t="shared" si="36"/>
        <v>0</v>
      </c>
      <c r="I402" s="101"/>
      <c r="J402" s="131"/>
    </row>
    <row r="403" spans="1:10" s="33" customFormat="1" ht="48" hidden="1" x14ac:dyDescent="0.2">
      <c r="A403" s="40" t="s">
        <v>1309</v>
      </c>
      <c r="B403" s="10" t="s">
        <v>1411</v>
      </c>
      <c r="C403" s="57" t="s">
        <v>236</v>
      </c>
      <c r="D403" s="114"/>
      <c r="E403" s="35">
        <v>121279.91151718567</v>
      </c>
      <c r="F403" s="35">
        <f t="shared" si="35"/>
        <v>0</v>
      </c>
      <c r="G403" s="32"/>
      <c r="H403" s="38">
        <f t="shared" si="36"/>
        <v>0</v>
      </c>
      <c r="I403" s="101"/>
      <c r="J403" s="131"/>
    </row>
    <row r="404" spans="1:10" s="33" customFormat="1" ht="12" customHeight="1" x14ac:dyDescent="0.2">
      <c r="A404" s="40" t="s">
        <v>620</v>
      </c>
      <c r="B404" s="10" t="s">
        <v>554</v>
      </c>
      <c r="C404" s="57"/>
      <c r="D404" s="114"/>
      <c r="E404" s="35"/>
      <c r="F404" s="35"/>
      <c r="G404" s="32"/>
      <c r="H404" s="38"/>
      <c r="I404" s="101"/>
      <c r="J404" s="131"/>
    </row>
    <row r="405" spans="1:10" s="33" customFormat="1" ht="84" hidden="1" x14ac:dyDescent="0.2">
      <c r="A405" s="40" t="s">
        <v>762</v>
      </c>
      <c r="B405" s="10" t="s">
        <v>992</v>
      </c>
      <c r="C405" s="57" t="s">
        <v>236</v>
      </c>
      <c r="D405" s="114"/>
      <c r="E405" s="35">
        <v>12436.582995913261</v>
      </c>
      <c r="F405" s="35">
        <f t="shared" ref="F405:F409" si="37">D405*E405</f>
        <v>0</v>
      </c>
      <c r="G405" s="32"/>
      <c r="H405" s="38">
        <f t="shared" ref="H405:H412" si="38">F405/$G$810</f>
        <v>0</v>
      </c>
      <c r="I405" s="101"/>
      <c r="J405" s="131"/>
    </row>
    <row r="406" spans="1:10" s="33" customFormat="1" ht="62.25" hidden="1" customHeight="1" x14ac:dyDescent="0.2">
      <c r="A406" s="40" t="s">
        <v>763</v>
      </c>
      <c r="B406" s="10" t="s">
        <v>891</v>
      </c>
      <c r="C406" s="57" t="s">
        <v>851</v>
      </c>
      <c r="D406" s="114"/>
      <c r="E406" s="35">
        <v>8530.6212804408497</v>
      </c>
      <c r="F406" s="35">
        <f t="shared" si="37"/>
        <v>0</v>
      </c>
      <c r="G406" s="32"/>
      <c r="H406" s="38">
        <f t="shared" si="38"/>
        <v>0</v>
      </c>
      <c r="I406" s="101"/>
      <c r="J406" s="131"/>
    </row>
    <row r="407" spans="1:10" s="33" customFormat="1" ht="12" hidden="1" customHeight="1" x14ac:dyDescent="0.2">
      <c r="A407" s="40" t="s">
        <v>971</v>
      </c>
      <c r="B407" s="10" t="s">
        <v>526</v>
      </c>
      <c r="C407" s="57" t="s">
        <v>696</v>
      </c>
      <c r="D407" s="107"/>
      <c r="E407" s="35">
        <v>18454.46058576701</v>
      </c>
      <c r="F407" s="35">
        <f t="shared" si="37"/>
        <v>0</v>
      </c>
      <c r="G407" s="32"/>
      <c r="H407" s="38">
        <f t="shared" si="38"/>
        <v>0</v>
      </c>
      <c r="I407" s="101"/>
      <c r="J407" s="131"/>
    </row>
    <row r="408" spans="1:10" s="33" customFormat="1" ht="25.5" hidden="1" customHeight="1" x14ac:dyDescent="0.2">
      <c r="A408" s="40" t="s">
        <v>1131</v>
      </c>
      <c r="B408" s="10" t="s">
        <v>61</v>
      </c>
      <c r="C408" s="57" t="s">
        <v>236</v>
      </c>
      <c r="D408" s="114"/>
      <c r="E408" s="35">
        <v>18575.95035860494</v>
      </c>
      <c r="F408" s="35">
        <f t="shared" si="37"/>
        <v>0</v>
      </c>
      <c r="G408" s="32"/>
      <c r="H408" s="38">
        <f t="shared" si="38"/>
        <v>0</v>
      </c>
      <c r="I408" s="101"/>
      <c r="J408" s="131"/>
    </row>
    <row r="409" spans="1:10" s="33" customFormat="1" ht="12" hidden="1" customHeight="1" x14ac:dyDescent="0.2">
      <c r="A409" s="40" t="s">
        <v>1005</v>
      </c>
      <c r="B409" s="10" t="s">
        <v>740</v>
      </c>
      <c r="C409" s="57" t="s">
        <v>236</v>
      </c>
      <c r="D409" s="114"/>
      <c r="E409" s="35">
        <v>36477.069973663369</v>
      </c>
      <c r="F409" s="35">
        <f t="shared" si="37"/>
        <v>0</v>
      </c>
      <c r="G409" s="32"/>
      <c r="H409" s="38">
        <f t="shared" si="38"/>
        <v>0</v>
      </c>
      <c r="I409" s="101"/>
      <c r="J409" s="131"/>
    </row>
    <row r="410" spans="1:10" s="33" customFormat="1" ht="12" hidden="1" customHeight="1" x14ac:dyDescent="0.2">
      <c r="A410" s="40" t="s">
        <v>1006</v>
      </c>
      <c r="B410" s="10" t="s">
        <v>927</v>
      </c>
      <c r="C410" s="57" t="s">
        <v>851</v>
      </c>
      <c r="D410" s="114"/>
      <c r="E410" s="35">
        <v>7337.4108857008741</v>
      </c>
      <c r="F410" s="35">
        <f>D410*E410</f>
        <v>0</v>
      </c>
      <c r="G410" s="32"/>
      <c r="H410" s="38">
        <f t="shared" si="38"/>
        <v>0</v>
      </c>
      <c r="I410" s="101"/>
      <c r="J410" s="131"/>
    </row>
    <row r="411" spans="1:10" s="33" customFormat="1" ht="27" hidden="1" customHeight="1" x14ac:dyDescent="0.2">
      <c r="A411" s="40" t="s">
        <v>1007</v>
      </c>
      <c r="B411" s="10" t="s">
        <v>1142</v>
      </c>
      <c r="C411" s="57" t="s">
        <v>236</v>
      </c>
      <c r="D411" s="114"/>
      <c r="E411" s="35">
        <v>313446.57321855228</v>
      </c>
      <c r="F411" s="35">
        <f t="shared" ref="F411:F412" si="39">D411*E411</f>
        <v>0</v>
      </c>
      <c r="G411" s="32"/>
      <c r="H411" s="38">
        <f t="shared" si="38"/>
        <v>0</v>
      </c>
      <c r="I411" s="139"/>
      <c r="J411" s="131"/>
    </row>
    <row r="412" spans="1:10" s="33" customFormat="1" ht="12" customHeight="1" x14ac:dyDescent="0.2">
      <c r="A412" s="40" t="s">
        <v>1453</v>
      </c>
      <c r="B412" s="10" t="s">
        <v>1454</v>
      </c>
      <c r="C412" s="57" t="s">
        <v>236</v>
      </c>
      <c r="D412" s="114">
        <v>190</v>
      </c>
      <c r="E412" s="35">
        <v>524.16999999999996</v>
      </c>
      <c r="F412" s="35">
        <f t="shared" si="39"/>
        <v>99592.299999999988</v>
      </c>
      <c r="G412" s="32"/>
      <c r="H412" s="38">
        <f t="shared" si="38"/>
        <v>6.8648150672469821E-3</v>
      </c>
      <c r="I412" s="139"/>
      <c r="J412" s="131"/>
    </row>
    <row r="413" spans="1:10" s="67" customFormat="1" ht="12" customHeight="1" x14ac:dyDescent="0.2">
      <c r="A413" s="46"/>
      <c r="B413" s="64"/>
      <c r="C413" s="68"/>
      <c r="D413" s="69"/>
      <c r="E413" s="66"/>
      <c r="F413" s="65"/>
      <c r="G413" s="65"/>
      <c r="H413" s="65"/>
      <c r="I413" s="111">
        <f>SUM(H354:H411)</f>
        <v>0</v>
      </c>
      <c r="J413" s="133"/>
    </row>
    <row r="414" spans="1:10" ht="12" hidden="1" customHeight="1" x14ac:dyDescent="0.2">
      <c r="A414" s="44">
        <v>20</v>
      </c>
      <c r="B414" s="27" t="s">
        <v>733</v>
      </c>
      <c r="C414" s="94"/>
      <c r="D414" s="106"/>
      <c r="E414" s="49"/>
      <c r="F414" s="28"/>
      <c r="G414" s="5">
        <f>SUBTOTAL(109,F414:F421)</f>
        <v>0</v>
      </c>
      <c r="H414" s="6">
        <f>G414/$G$810</f>
        <v>0</v>
      </c>
    </row>
    <row r="415" spans="1:10" s="33" customFormat="1" ht="12" hidden="1" customHeight="1" x14ac:dyDescent="0.2">
      <c r="A415" s="40" t="s">
        <v>621</v>
      </c>
      <c r="B415" s="10" t="s">
        <v>805</v>
      </c>
      <c r="C415" s="57"/>
      <c r="D415" s="114"/>
      <c r="E415" s="50"/>
      <c r="F415" s="39"/>
      <c r="G415" s="32"/>
      <c r="H415" s="38"/>
      <c r="I415" s="101"/>
      <c r="J415" s="131"/>
    </row>
    <row r="416" spans="1:10" s="33" customFormat="1" ht="12" hidden="1" customHeight="1" x14ac:dyDescent="0.2">
      <c r="A416" s="40" t="s">
        <v>622</v>
      </c>
      <c r="B416" s="10" t="s">
        <v>360</v>
      </c>
      <c r="C416" s="57"/>
      <c r="D416" s="114"/>
      <c r="E416" s="50"/>
      <c r="F416" s="39"/>
      <c r="G416" s="32"/>
      <c r="H416" s="38"/>
      <c r="I416" s="101"/>
      <c r="J416" s="131"/>
    </row>
    <row r="417" spans="1:11" s="33" customFormat="1" ht="12" hidden="1" customHeight="1" x14ac:dyDescent="0.2">
      <c r="A417" s="40" t="s">
        <v>623</v>
      </c>
      <c r="B417" s="10" t="s">
        <v>609</v>
      </c>
      <c r="C417" s="57"/>
      <c r="D417" s="114"/>
      <c r="E417" s="50"/>
      <c r="F417" s="39"/>
      <c r="G417" s="32"/>
      <c r="H417" s="38"/>
      <c r="I417" s="101"/>
      <c r="J417" s="131"/>
    </row>
    <row r="418" spans="1:11" s="33" customFormat="1" ht="12" hidden="1" customHeight="1" x14ac:dyDescent="0.2">
      <c r="A418" s="40" t="s">
        <v>624</v>
      </c>
      <c r="B418" s="10" t="s">
        <v>610</v>
      </c>
      <c r="C418" s="57"/>
      <c r="D418" s="114"/>
      <c r="E418" s="50"/>
      <c r="F418" s="39"/>
      <c r="G418" s="32"/>
      <c r="H418" s="38"/>
      <c r="I418" s="101"/>
      <c r="J418" s="131"/>
    </row>
    <row r="419" spans="1:11" s="33" customFormat="1" ht="12" hidden="1" customHeight="1" x14ac:dyDescent="0.2">
      <c r="A419" s="40" t="s">
        <v>625</v>
      </c>
      <c r="B419" s="10" t="s">
        <v>554</v>
      </c>
      <c r="C419" s="57"/>
      <c r="D419" s="114"/>
      <c r="E419" s="50"/>
      <c r="F419" s="39"/>
      <c r="G419" s="32"/>
      <c r="H419" s="38"/>
      <c r="I419" s="101"/>
      <c r="J419" s="131"/>
    </row>
    <row r="420" spans="1:11" ht="12" hidden="1" customHeight="1" x14ac:dyDescent="0.2">
      <c r="A420" s="40"/>
      <c r="B420" s="10"/>
      <c r="C420" s="57"/>
      <c r="D420" s="114"/>
      <c r="E420" s="35"/>
      <c r="F420" s="35"/>
      <c r="G420" s="32"/>
      <c r="H420" s="38">
        <f>F420/$G$810</f>
        <v>0</v>
      </c>
      <c r="I420" s="104"/>
    </row>
    <row r="421" spans="1:11" ht="12" hidden="1" customHeight="1" x14ac:dyDescent="0.2">
      <c r="A421" s="46"/>
      <c r="B421" s="64"/>
      <c r="C421" s="68"/>
      <c r="D421" s="69"/>
      <c r="E421" s="66"/>
      <c r="F421" s="65"/>
      <c r="G421" s="65"/>
      <c r="H421" s="65"/>
      <c r="I421" s="104">
        <f>SUM(H415:H420)</f>
        <v>0</v>
      </c>
    </row>
    <row r="422" spans="1:11" ht="12" hidden="1" customHeight="1" x14ac:dyDescent="0.2">
      <c r="A422" s="44">
        <v>21</v>
      </c>
      <c r="B422" s="27" t="s">
        <v>626</v>
      </c>
      <c r="C422" s="94"/>
      <c r="D422" s="106"/>
      <c r="E422" s="49"/>
      <c r="F422" s="28"/>
      <c r="G422" s="5">
        <f>SUBTOTAL(109,F422:F446)</f>
        <v>0</v>
      </c>
      <c r="H422" s="6">
        <f>G422/$G$810</f>
        <v>0</v>
      </c>
    </row>
    <row r="423" spans="1:11" s="33" customFormat="1" ht="12" hidden="1" customHeight="1" x14ac:dyDescent="0.2">
      <c r="A423" s="40" t="s">
        <v>627</v>
      </c>
      <c r="B423" s="10" t="s">
        <v>805</v>
      </c>
      <c r="C423" s="57"/>
      <c r="D423" s="107"/>
      <c r="E423" s="35"/>
      <c r="F423" s="51"/>
      <c r="G423" s="32"/>
      <c r="H423" s="38"/>
      <c r="I423" s="101"/>
      <c r="J423" s="131"/>
    </row>
    <row r="424" spans="1:11" s="33" customFormat="1" ht="72.75" hidden="1" customHeight="1" x14ac:dyDescent="0.2">
      <c r="A424" s="40" t="s">
        <v>108</v>
      </c>
      <c r="B424" s="10" t="s">
        <v>1412</v>
      </c>
      <c r="C424" s="110" t="s">
        <v>236</v>
      </c>
      <c r="D424" s="107"/>
      <c r="E424" s="35">
        <v>172247.50186822965</v>
      </c>
      <c r="F424" s="35">
        <f t="shared" ref="F424:F439" si="40">D424*E424</f>
        <v>0</v>
      </c>
      <c r="G424" s="32"/>
      <c r="H424" s="38">
        <f t="shared" ref="H424:H439" si="41">F424/$G$810</f>
        <v>0</v>
      </c>
      <c r="I424" s="101"/>
      <c r="J424" s="131"/>
      <c r="K424" s="112"/>
    </row>
    <row r="425" spans="1:11" s="33" customFormat="1" ht="73.5" hidden="1" customHeight="1" x14ac:dyDescent="0.2">
      <c r="A425" s="40" t="s">
        <v>406</v>
      </c>
      <c r="B425" s="10" t="s">
        <v>1413</v>
      </c>
      <c r="C425" s="110" t="s">
        <v>236</v>
      </c>
      <c r="D425" s="107"/>
      <c r="E425" s="35">
        <v>147813.73818715313</v>
      </c>
      <c r="F425" s="35">
        <f t="shared" si="40"/>
        <v>0</v>
      </c>
      <c r="G425" s="32"/>
      <c r="H425" s="38">
        <f t="shared" si="41"/>
        <v>0</v>
      </c>
      <c r="I425" s="101"/>
      <c r="J425" s="131"/>
      <c r="K425" s="112"/>
    </row>
    <row r="426" spans="1:11" s="33" customFormat="1" ht="73.5" hidden="1" customHeight="1" x14ac:dyDescent="0.2">
      <c r="A426" s="40" t="s">
        <v>1158</v>
      </c>
      <c r="B426" s="10" t="s">
        <v>1414</v>
      </c>
      <c r="C426" s="110" t="s">
        <v>236</v>
      </c>
      <c r="D426" s="107"/>
      <c r="E426" s="35">
        <v>128159.7877283686</v>
      </c>
      <c r="F426" s="35">
        <f t="shared" si="40"/>
        <v>0</v>
      </c>
      <c r="G426" s="32"/>
      <c r="H426" s="38">
        <f t="shared" si="41"/>
        <v>0</v>
      </c>
      <c r="I426" s="101"/>
      <c r="J426" s="131"/>
      <c r="K426" s="112"/>
    </row>
    <row r="427" spans="1:11" s="33" customFormat="1" ht="60.75" hidden="1" customHeight="1" x14ac:dyDescent="0.2">
      <c r="A427" s="40" t="s">
        <v>407</v>
      </c>
      <c r="B427" s="10" t="s">
        <v>1415</v>
      </c>
      <c r="C427" s="110" t="s">
        <v>236</v>
      </c>
      <c r="D427" s="107"/>
      <c r="E427" s="35">
        <v>72906.943107975996</v>
      </c>
      <c r="F427" s="35">
        <f t="shared" si="40"/>
        <v>0</v>
      </c>
      <c r="G427" s="32"/>
      <c r="H427" s="38">
        <f t="shared" si="41"/>
        <v>0</v>
      </c>
      <c r="I427" s="101"/>
      <c r="J427" s="131"/>
      <c r="K427" s="112"/>
    </row>
    <row r="428" spans="1:11" s="33" customFormat="1" ht="60.75" hidden="1" customHeight="1" x14ac:dyDescent="0.2">
      <c r="A428" s="40" t="s">
        <v>1283</v>
      </c>
      <c r="B428" s="10" t="s">
        <v>1416</v>
      </c>
      <c r="C428" s="110" t="s">
        <v>236</v>
      </c>
      <c r="D428" s="107"/>
      <c r="E428" s="35">
        <v>89397.978245475999</v>
      </c>
      <c r="F428" s="35">
        <f t="shared" si="40"/>
        <v>0</v>
      </c>
      <c r="G428" s="32"/>
      <c r="H428" s="38">
        <f t="shared" si="41"/>
        <v>0</v>
      </c>
      <c r="I428" s="101"/>
      <c r="J428" s="131"/>
      <c r="K428" s="112"/>
    </row>
    <row r="429" spans="1:11" s="33" customFormat="1" ht="60.75" hidden="1" customHeight="1" x14ac:dyDescent="0.2">
      <c r="A429" s="40" t="s">
        <v>1284</v>
      </c>
      <c r="B429" s="10" t="s">
        <v>1417</v>
      </c>
      <c r="C429" s="110" t="s">
        <v>236</v>
      </c>
      <c r="D429" s="107"/>
      <c r="E429" s="35">
        <v>97643.495814226</v>
      </c>
      <c r="F429" s="35">
        <f t="shared" si="40"/>
        <v>0</v>
      </c>
      <c r="G429" s="32"/>
      <c r="H429" s="38">
        <f t="shared" si="41"/>
        <v>0</v>
      </c>
      <c r="I429" s="101"/>
      <c r="J429" s="131"/>
      <c r="K429" s="112"/>
    </row>
    <row r="430" spans="1:11" s="33" customFormat="1" ht="48" hidden="1" customHeight="1" x14ac:dyDescent="0.2">
      <c r="A430" s="40" t="s">
        <v>1285</v>
      </c>
      <c r="B430" s="10" t="s">
        <v>1418</v>
      </c>
      <c r="C430" s="110" t="s">
        <v>236</v>
      </c>
      <c r="D430" s="107"/>
      <c r="E430" s="35">
        <v>240565.800339226</v>
      </c>
      <c r="F430" s="35">
        <f t="shared" si="40"/>
        <v>0</v>
      </c>
      <c r="G430" s="32"/>
      <c r="H430" s="38">
        <f t="shared" si="41"/>
        <v>0</v>
      </c>
      <c r="I430" s="101"/>
      <c r="J430" s="131"/>
      <c r="K430" s="112"/>
    </row>
    <row r="431" spans="1:11" s="33" customFormat="1" ht="60" hidden="1" customHeight="1" x14ac:dyDescent="0.2">
      <c r="A431" s="40" t="s">
        <v>1286</v>
      </c>
      <c r="B431" s="10" t="s">
        <v>1419</v>
      </c>
      <c r="C431" s="110" t="s">
        <v>236</v>
      </c>
      <c r="D431" s="107"/>
      <c r="E431" s="35">
        <v>306529.9408892261</v>
      </c>
      <c r="F431" s="35">
        <f t="shared" si="40"/>
        <v>0</v>
      </c>
      <c r="G431" s="32"/>
      <c r="H431" s="38">
        <f t="shared" si="41"/>
        <v>0</v>
      </c>
      <c r="I431" s="101"/>
      <c r="J431" s="131"/>
      <c r="K431" s="112"/>
    </row>
    <row r="432" spans="1:11" s="33" customFormat="1" ht="60" hidden="1" customHeight="1" x14ac:dyDescent="0.2">
      <c r="A432" s="40" t="s">
        <v>1287</v>
      </c>
      <c r="B432" s="10" t="s">
        <v>1420</v>
      </c>
      <c r="C432" s="110" t="s">
        <v>236</v>
      </c>
      <c r="D432" s="107"/>
      <c r="E432" s="35">
        <v>81152.460676726012</v>
      </c>
      <c r="F432" s="35">
        <f t="shared" si="40"/>
        <v>0</v>
      </c>
      <c r="G432" s="32"/>
      <c r="H432" s="38">
        <f t="shared" si="41"/>
        <v>0</v>
      </c>
      <c r="I432" s="101"/>
      <c r="J432" s="131"/>
      <c r="K432" s="112"/>
    </row>
    <row r="433" spans="1:11" s="33" customFormat="1" ht="60" hidden="1" customHeight="1" x14ac:dyDescent="0.2">
      <c r="A433" s="40" t="s">
        <v>1288</v>
      </c>
      <c r="B433" s="10" t="s">
        <v>1421</v>
      </c>
      <c r="C433" s="110" t="s">
        <v>236</v>
      </c>
      <c r="D433" s="107"/>
      <c r="E433" s="35">
        <v>96858.208426726007</v>
      </c>
      <c r="F433" s="35">
        <f t="shared" si="40"/>
        <v>0</v>
      </c>
      <c r="G433" s="32"/>
      <c r="H433" s="38">
        <f t="shared" si="41"/>
        <v>0</v>
      </c>
      <c r="I433" s="101"/>
      <c r="J433" s="131"/>
      <c r="K433" s="112"/>
    </row>
    <row r="434" spans="1:11" s="33" customFormat="1" ht="48" hidden="1" customHeight="1" x14ac:dyDescent="0.2">
      <c r="A434" s="40" t="s">
        <v>1289</v>
      </c>
      <c r="B434" s="10" t="s">
        <v>1422</v>
      </c>
      <c r="C434" s="110" t="s">
        <v>236</v>
      </c>
      <c r="D434" s="107"/>
      <c r="E434" s="35">
        <v>96858.208426726007</v>
      </c>
      <c r="F434" s="35">
        <f t="shared" si="40"/>
        <v>0</v>
      </c>
      <c r="G434" s="32"/>
      <c r="H434" s="38">
        <f t="shared" si="41"/>
        <v>0</v>
      </c>
      <c r="I434" s="101"/>
      <c r="J434" s="131"/>
      <c r="K434" s="112"/>
    </row>
    <row r="435" spans="1:11" s="33" customFormat="1" ht="48" hidden="1" customHeight="1" x14ac:dyDescent="0.2">
      <c r="A435" s="40" t="s">
        <v>1290</v>
      </c>
      <c r="B435" s="10" t="s">
        <v>1423</v>
      </c>
      <c r="C435" s="110" t="s">
        <v>236</v>
      </c>
      <c r="D435" s="107"/>
      <c r="E435" s="35">
        <v>132588.784557976</v>
      </c>
      <c r="F435" s="35">
        <f t="shared" si="40"/>
        <v>0</v>
      </c>
      <c r="G435" s="32"/>
      <c r="H435" s="38">
        <f t="shared" si="41"/>
        <v>0</v>
      </c>
      <c r="I435" s="101"/>
      <c r="J435" s="131"/>
      <c r="K435" s="112"/>
    </row>
    <row r="436" spans="1:11" s="33" customFormat="1" ht="60" hidden="1" customHeight="1" x14ac:dyDescent="0.2">
      <c r="A436" s="40" t="s">
        <v>1291</v>
      </c>
      <c r="B436" s="10" t="s">
        <v>1424</v>
      </c>
      <c r="C436" s="110" t="s">
        <v>236</v>
      </c>
      <c r="D436" s="107"/>
      <c r="E436" s="35">
        <v>89397.978245475999</v>
      </c>
      <c r="F436" s="35">
        <f t="shared" si="40"/>
        <v>0</v>
      </c>
      <c r="G436" s="32"/>
      <c r="H436" s="38">
        <f t="shared" si="41"/>
        <v>0</v>
      </c>
      <c r="I436" s="101"/>
      <c r="J436" s="131"/>
      <c r="K436" s="112"/>
    </row>
    <row r="437" spans="1:11" s="33" customFormat="1" ht="39" hidden="1" customHeight="1" x14ac:dyDescent="0.2">
      <c r="A437" s="40" t="s">
        <v>1292</v>
      </c>
      <c r="B437" s="10" t="s">
        <v>1425</v>
      </c>
      <c r="C437" s="110" t="s">
        <v>236</v>
      </c>
      <c r="D437" s="107"/>
      <c r="E437" s="35">
        <v>215436.60393922601</v>
      </c>
      <c r="F437" s="35">
        <f t="shared" si="40"/>
        <v>0</v>
      </c>
      <c r="G437" s="32"/>
      <c r="H437" s="38">
        <f t="shared" si="41"/>
        <v>0</v>
      </c>
      <c r="I437" s="101"/>
      <c r="J437" s="131"/>
      <c r="K437" s="112"/>
    </row>
    <row r="438" spans="1:11" s="33" customFormat="1" ht="39" hidden="1" customHeight="1" x14ac:dyDescent="0.2">
      <c r="A438" s="40" t="s">
        <v>1293</v>
      </c>
      <c r="B438" s="10" t="s">
        <v>1426</v>
      </c>
      <c r="C438" s="110" t="s">
        <v>236</v>
      </c>
      <c r="D438" s="107"/>
      <c r="E438" s="35">
        <v>309671.09043922607</v>
      </c>
      <c r="F438" s="35">
        <f t="shared" si="40"/>
        <v>0</v>
      </c>
      <c r="G438" s="32"/>
      <c r="H438" s="38">
        <f t="shared" si="41"/>
        <v>0</v>
      </c>
      <c r="I438" s="101"/>
      <c r="J438" s="131"/>
      <c r="K438" s="112"/>
    </row>
    <row r="439" spans="1:11" s="33" customFormat="1" ht="39" hidden="1" customHeight="1" x14ac:dyDescent="0.2">
      <c r="A439" s="40" t="s">
        <v>1294</v>
      </c>
      <c r="B439" s="10" t="s">
        <v>1427</v>
      </c>
      <c r="C439" s="110" t="s">
        <v>236</v>
      </c>
      <c r="D439" s="107"/>
      <c r="E439" s="35">
        <v>545257.30668922595</v>
      </c>
      <c r="F439" s="35">
        <f t="shared" si="40"/>
        <v>0</v>
      </c>
      <c r="G439" s="32"/>
      <c r="H439" s="38">
        <f t="shared" si="41"/>
        <v>0</v>
      </c>
      <c r="I439" s="101"/>
      <c r="J439" s="131"/>
      <c r="K439" s="112"/>
    </row>
    <row r="440" spans="1:11" s="33" customFormat="1" ht="12" hidden="1" customHeight="1" x14ac:dyDescent="0.2">
      <c r="A440" s="40" t="s">
        <v>628</v>
      </c>
      <c r="B440" s="10" t="s">
        <v>360</v>
      </c>
      <c r="C440" s="57"/>
      <c r="D440" s="114"/>
      <c r="E440" s="35"/>
      <c r="F440" s="35"/>
      <c r="G440" s="32"/>
      <c r="H440" s="38"/>
      <c r="I440" s="101"/>
      <c r="J440" s="131"/>
    </row>
    <row r="441" spans="1:11" s="33" customFormat="1" ht="24" hidden="1" x14ac:dyDescent="0.2">
      <c r="A441" s="40" t="s">
        <v>451</v>
      </c>
      <c r="B441" s="10" t="s">
        <v>0</v>
      </c>
      <c r="C441" s="57" t="s">
        <v>236</v>
      </c>
      <c r="D441" s="114"/>
      <c r="E441" s="35">
        <v>34615.627056903439</v>
      </c>
      <c r="F441" s="35">
        <f>D441*E441</f>
        <v>0</v>
      </c>
      <c r="G441" s="32"/>
      <c r="H441" s="38">
        <f>F441/$G$810</f>
        <v>0</v>
      </c>
      <c r="I441" s="101"/>
      <c r="J441" s="131"/>
    </row>
    <row r="442" spans="1:11" s="33" customFormat="1" ht="12" hidden="1" customHeight="1" x14ac:dyDescent="0.2">
      <c r="A442" s="40" t="s">
        <v>452</v>
      </c>
      <c r="B442" s="10" t="s">
        <v>609</v>
      </c>
      <c r="C442" s="57"/>
      <c r="D442" s="114"/>
      <c r="E442" s="35"/>
      <c r="F442" s="35"/>
      <c r="G442" s="32"/>
      <c r="H442" s="38"/>
      <c r="I442" s="101"/>
      <c r="J442" s="131"/>
    </row>
    <row r="443" spans="1:11" s="33" customFormat="1" ht="12" hidden="1" customHeight="1" x14ac:dyDescent="0.2">
      <c r="A443" s="40" t="s">
        <v>629</v>
      </c>
      <c r="B443" s="10" t="s">
        <v>459</v>
      </c>
      <c r="C443" s="57"/>
      <c r="D443" s="114"/>
      <c r="E443" s="35"/>
      <c r="F443" s="35"/>
      <c r="G443" s="32"/>
      <c r="H443" s="38"/>
      <c r="I443" s="101"/>
      <c r="J443" s="131"/>
    </row>
    <row r="444" spans="1:11" s="33" customFormat="1" ht="12" hidden="1" customHeight="1" x14ac:dyDescent="0.2">
      <c r="A444" s="40" t="s">
        <v>630</v>
      </c>
      <c r="B444" s="10" t="s">
        <v>554</v>
      </c>
      <c r="C444" s="57"/>
      <c r="D444" s="114"/>
      <c r="E444" s="35"/>
      <c r="F444" s="35"/>
      <c r="G444" s="32"/>
      <c r="H444" s="38"/>
      <c r="I444" s="101"/>
      <c r="J444" s="131"/>
    </row>
    <row r="445" spans="1:11" s="33" customFormat="1" ht="12" hidden="1" customHeight="1" x14ac:dyDescent="0.2">
      <c r="A445" s="40" t="s">
        <v>1132</v>
      </c>
      <c r="B445" s="10" t="s">
        <v>904</v>
      </c>
      <c r="C445" s="57" t="s">
        <v>236</v>
      </c>
      <c r="D445" s="114"/>
      <c r="E445" s="35">
        <v>36477.069973663369</v>
      </c>
      <c r="F445" s="35">
        <f t="shared" ref="F445" si="42">D445*E445</f>
        <v>0</v>
      </c>
      <c r="G445" s="32"/>
      <c r="H445" s="38">
        <f>F445/$G$810</f>
        <v>0</v>
      </c>
      <c r="I445" s="101"/>
      <c r="J445" s="134"/>
    </row>
    <row r="446" spans="1:11" s="67" customFormat="1" ht="12" hidden="1" customHeight="1" x14ac:dyDescent="0.2">
      <c r="A446" s="46"/>
      <c r="B446" s="64"/>
      <c r="C446" s="68"/>
      <c r="D446" s="69"/>
      <c r="E446" s="66"/>
      <c r="F446" s="65"/>
      <c r="G446" s="65"/>
      <c r="H446" s="65"/>
      <c r="I446" s="111">
        <f>SUM(H423:H445)</f>
        <v>0</v>
      </c>
      <c r="J446" s="133"/>
    </row>
    <row r="447" spans="1:11" ht="12" customHeight="1" x14ac:dyDescent="0.2">
      <c r="A447" s="44">
        <v>22</v>
      </c>
      <c r="B447" s="27" t="s">
        <v>631</v>
      </c>
      <c r="C447" s="94"/>
      <c r="D447" s="106"/>
      <c r="E447" s="49"/>
      <c r="F447" s="28"/>
      <c r="G447" s="5">
        <f>SUBTOTAL(109,F447:F567)</f>
        <v>3221573.9299999997</v>
      </c>
      <c r="H447" s="6">
        <f>G447/$G$810</f>
        <v>0.22206043293421354</v>
      </c>
    </row>
    <row r="448" spans="1:11" s="33" customFormat="1" ht="12" hidden="1" customHeight="1" x14ac:dyDescent="0.2">
      <c r="A448" s="40" t="s">
        <v>232</v>
      </c>
      <c r="B448" s="10" t="s">
        <v>632</v>
      </c>
      <c r="C448" s="57"/>
      <c r="D448" s="114"/>
      <c r="E448" s="35"/>
      <c r="F448" s="35"/>
      <c r="G448" s="32"/>
      <c r="H448" s="38"/>
      <c r="I448" s="101"/>
      <c r="J448" s="131"/>
    </row>
    <row r="449" spans="1:10" s="33" customFormat="1" ht="24" hidden="1" customHeight="1" x14ac:dyDescent="0.2">
      <c r="A449" s="40" t="s">
        <v>325</v>
      </c>
      <c r="B449" s="10" t="s">
        <v>269</v>
      </c>
      <c r="C449" s="57" t="s">
        <v>596</v>
      </c>
      <c r="D449" s="107"/>
      <c r="E449" s="35">
        <v>28679.148473453995</v>
      </c>
      <c r="F449" s="35">
        <f>D449*E449</f>
        <v>0</v>
      </c>
      <c r="G449" s="32"/>
      <c r="H449" s="38">
        <f>F449/$G$810</f>
        <v>0</v>
      </c>
      <c r="I449" s="101"/>
      <c r="J449" s="131"/>
    </row>
    <row r="450" spans="1:10" s="33" customFormat="1" ht="35.25" hidden="1" customHeight="1" x14ac:dyDescent="0.2">
      <c r="A450" s="40" t="s">
        <v>326</v>
      </c>
      <c r="B450" s="10" t="s">
        <v>887</v>
      </c>
      <c r="C450" s="57" t="s">
        <v>596</v>
      </c>
      <c r="D450" s="107"/>
      <c r="E450" s="35">
        <v>11160.285336014224</v>
      </c>
      <c r="F450" s="35">
        <f>D450*E450</f>
        <v>0</v>
      </c>
      <c r="G450" s="32"/>
      <c r="H450" s="38">
        <f>F450/$G$810</f>
        <v>0</v>
      </c>
      <c r="I450" s="101"/>
      <c r="J450" s="131"/>
    </row>
    <row r="451" spans="1:10" s="33" customFormat="1" ht="12" hidden="1" customHeight="1" x14ac:dyDescent="0.2">
      <c r="A451" s="40" t="s">
        <v>326</v>
      </c>
      <c r="B451" s="10" t="s">
        <v>1213</v>
      </c>
      <c r="C451" s="57" t="s">
        <v>596</v>
      </c>
      <c r="D451" s="107"/>
      <c r="E451" s="35">
        <v>11160.285336014224</v>
      </c>
      <c r="F451" s="35">
        <f>D451*E451</f>
        <v>0</v>
      </c>
      <c r="G451" s="32"/>
      <c r="H451" s="38">
        <f>F451/$G$810</f>
        <v>0</v>
      </c>
      <c r="I451" s="101"/>
      <c r="J451" s="131"/>
    </row>
    <row r="452" spans="1:10" s="33" customFormat="1" ht="12" customHeight="1" x14ac:dyDescent="0.2">
      <c r="A452" s="40" t="s">
        <v>233</v>
      </c>
      <c r="B452" s="10" t="s">
        <v>440</v>
      </c>
      <c r="C452" s="57"/>
      <c r="D452" s="114"/>
      <c r="E452" s="35"/>
      <c r="F452" s="35"/>
      <c r="G452" s="32"/>
      <c r="H452" s="38"/>
      <c r="I452" s="101"/>
      <c r="J452" s="131"/>
    </row>
    <row r="453" spans="1:10" s="33" customFormat="1" ht="24" hidden="1" customHeight="1" x14ac:dyDescent="0.2">
      <c r="A453" s="40" t="s">
        <v>327</v>
      </c>
      <c r="B453" s="10" t="s">
        <v>270</v>
      </c>
      <c r="C453" s="57" t="s">
        <v>596</v>
      </c>
      <c r="D453" s="107"/>
      <c r="E453" s="35">
        <v>25239.916030850254</v>
      </c>
      <c r="F453" s="35">
        <f>D453*E453</f>
        <v>0</v>
      </c>
      <c r="G453" s="32"/>
      <c r="H453" s="38">
        <f>F453/$G$810</f>
        <v>0</v>
      </c>
      <c r="I453" s="101"/>
      <c r="J453" s="131"/>
    </row>
    <row r="454" spans="1:10" s="33" customFormat="1" ht="35.25" customHeight="1" x14ac:dyDescent="0.2">
      <c r="A454" s="40" t="s">
        <v>327</v>
      </c>
      <c r="B454" s="10" t="s">
        <v>1455</v>
      </c>
      <c r="C454" s="57" t="s">
        <v>236</v>
      </c>
      <c r="D454" s="107">
        <v>72</v>
      </c>
      <c r="E454" s="35">
        <v>25239.919999999998</v>
      </c>
      <c r="F454" s="35">
        <f>D454*E454</f>
        <v>1817274.2399999998</v>
      </c>
      <c r="G454" s="32"/>
      <c r="H454" s="38">
        <f>F454/$G$810</f>
        <v>0.12526321396404952</v>
      </c>
      <c r="I454" s="101"/>
      <c r="J454" s="131"/>
    </row>
    <row r="455" spans="1:10" s="33" customFormat="1" ht="36" hidden="1" x14ac:dyDescent="0.2">
      <c r="A455" s="40" t="s">
        <v>328</v>
      </c>
      <c r="B455" s="10" t="s">
        <v>950</v>
      </c>
      <c r="C455" s="57" t="s">
        <v>596</v>
      </c>
      <c r="D455" s="107"/>
      <c r="E455" s="35">
        <v>11854.78299929194</v>
      </c>
      <c r="F455" s="35">
        <f>D455*E455</f>
        <v>0</v>
      </c>
      <c r="G455" s="32"/>
      <c r="H455" s="38">
        <f>F455/$G$810</f>
        <v>0</v>
      </c>
      <c r="I455" s="101"/>
      <c r="J455" s="131"/>
    </row>
    <row r="456" spans="1:10" s="33" customFormat="1" ht="24" hidden="1" customHeight="1" x14ac:dyDescent="0.2">
      <c r="A456" s="40" t="s">
        <v>888</v>
      </c>
      <c r="B456" s="10" t="s">
        <v>202</v>
      </c>
      <c r="C456" s="57" t="s">
        <v>596</v>
      </c>
      <c r="D456" s="107"/>
      <c r="E456" s="35">
        <v>30831.593831210444</v>
      </c>
      <c r="F456" s="35">
        <f>D456*E456</f>
        <v>0</v>
      </c>
      <c r="G456" s="32"/>
      <c r="H456" s="38">
        <f>F456/$G$810</f>
        <v>0</v>
      </c>
      <c r="I456" s="101"/>
      <c r="J456" s="131"/>
    </row>
    <row r="457" spans="1:10" s="33" customFormat="1" ht="36" hidden="1" x14ac:dyDescent="0.2">
      <c r="A457" s="40" t="s">
        <v>889</v>
      </c>
      <c r="B457" s="10" t="s">
        <v>890</v>
      </c>
      <c r="C457" s="57" t="s">
        <v>596</v>
      </c>
      <c r="D457" s="114"/>
      <c r="E457" s="35">
        <v>11038.716915146741</v>
      </c>
      <c r="F457" s="35">
        <f>D457*E457</f>
        <v>0</v>
      </c>
      <c r="G457" s="32"/>
      <c r="H457" s="38">
        <f>F457/$G$810</f>
        <v>0</v>
      </c>
      <c r="I457" s="101"/>
      <c r="J457" s="131"/>
    </row>
    <row r="458" spans="1:10" s="33" customFormat="1" ht="12" hidden="1" customHeight="1" x14ac:dyDescent="0.2">
      <c r="A458" s="40" t="s">
        <v>234</v>
      </c>
      <c r="B458" s="10" t="s">
        <v>453</v>
      </c>
      <c r="C458" s="57"/>
      <c r="D458" s="114"/>
      <c r="E458" s="35"/>
      <c r="F458" s="35"/>
      <c r="G458" s="32"/>
      <c r="H458" s="38"/>
      <c r="I458" s="101"/>
      <c r="J458" s="131"/>
    </row>
    <row r="459" spans="1:10" s="33" customFormat="1" ht="12" hidden="1" customHeight="1" x14ac:dyDescent="0.2">
      <c r="A459" s="40" t="s">
        <v>434</v>
      </c>
      <c r="B459" s="10" t="s">
        <v>370</v>
      </c>
      <c r="C459" s="57" t="s">
        <v>236</v>
      </c>
      <c r="D459" s="107"/>
      <c r="E459" s="35">
        <v>27915.998673095844</v>
      </c>
      <c r="F459" s="35">
        <f t="shared" ref="F459:F468" si="43">D459*E459</f>
        <v>0</v>
      </c>
      <c r="G459" s="32"/>
      <c r="H459" s="38">
        <f t="shared" ref="H459:H468" si="44">F459/$G$810</f>
        <v>0</v>
      </c>
      <c r="I459" s="101"/>
      <c r="J459" s="131"/>
    </row>
    <row r="460" spans="1:10" s="33" customFormat="1" ht="12" hidden="1" customHeight="1" x14ac:dyDescent="0.2">
      <c r="A460" s="40" t="s">
        <v>435</v>
      </c>
      <c r="B460" s="10" t="s">
        <v>371</v>
      </c>
      <c r="C460" s="57" t="s">
        <v>236</v>
      </c>
      <c r="D460" s="107"/>
      <c r="E460" s="35">
        <v>35004.355602186719</v>
      </c>
      <c r="F460" s="35">
        <f t="shared" si="43"/>
        <v>0</v>
      </c>
      <c r="G460" s="32"/>
      <c r="H460" s="38">
        <f t="shared" si="44"/>
        <v>0</v>
      </c>
      <c r="I460" s="101"/>
      <c r="J460" s="131"/>
    </row>
    <row r="461" spans="1:10" s="33" customFormat="1" ht="24" hidden="1" customHeight="1" x14ac:dyDescent="0.2">
      <c r="A461" s="40" t="s">
        <v>436</v>
      </c>
      <c r="B461" s="10" t="s">
        <v>372</v>
      </c>
      <c r="C461" s="57" t="s">
        <v>236</v>
      </c>
      <c r="D461" s="114"/>
      <c r="E461" s="35">
        <v>29194.466875456223</v>
      </c>
      <c r="F461" s="35">
        <f t="shared" si="43"/>
        <v>0</v>
      </c>
      <c r="G461" s="32"/>
      <c r="H461" s="38">
        <f t="shared" si="44"/>
        <v>0</v>
      </c>
      <c r="I461" s="101"/>
      <c r="J461" s="131"/>
    </row>
    <row r="462" spans="1:10" s="33" customFormat="1" ht="24" hidden="1" x14ac:dyDescent="0.2">
      <c r="A462" s="40" t="s">
        <v>437</v>
      </c>
      <c r="B462" s="10" t="s">
        <v>373</v>
      </c>
      <c r="C462" s="57" t="s">
        <v>236</v>
      </c>
      <c r="D462" s="114"/>
      <c r="E462" s="35">
        <v>41832.742731837207</v>
      </c>
      <c r="F462" s="35">
        <f t="shared" si="43"/>
        <v>0</v>
      </c>
      <c r="G462" s="32"/>
      <c r="H462" s="38">
        <f t="shared" si="44"/>
        <v>0</v>
      </c>
      <c r="I462" s="101"/>
      <c r="J462" s="131"/>
    </row>
    <row r="463" spans="1:10" s="33" customFormat="1" ht="24" hidden="1" customHeight="1" x14ac:dyDescent="0.2">
      <c r="A463" s="40" t="s">
        <v>1008</v>
      </c>
      <c r="B463" s="10" t="s">
        <v>585</v>
      </c>
      <c r="C463" s="57" t="s">
        <v>236</v>
      </c>
      <c r="D463" s="114"/>
      <c r="E463" s="35">
        <v>49830.407895344455</v>
      </c>
      <c r="F463" s="35">
        <f t="shared" si="43"/>
        <v>0</v>
      </c>
      <c r="G463" s="32"/>
      <c r="H463" s="38">
        <f t="shared" si="44"/>
        <v>0</v>
      </c>
      <c r="I463" s="101"/>
      <c r="J463" s="131"/>
    </row>
    <row r="464" spans="1:10" s="33" customFormat="1" ht="24" hidden="1" customHeight="1" x14ac:dyDescent="0.2">
      <c r="A464" s="40" t="s">
        <v>1009</v>
      </c>
      <c r="B464" s="10" t="s">
        <v>439</v>
      </c>
      <c r="C464" s="57" t="s">
        <v>236</v>
      </c>
      <c r="D464" s="114"/>
      <c r="E464" s="35">
        <v>297037.0125683092</v>
      </c>
      <c r="F464" s="35">
        <f t="shared" si="43"/>
        <v>0</v>
      </c>
      <c r="G464" s="32"/>
      <c r="H464" s="38">
        <f t="shared" si="44"/>
        <v>0</v>
      </c>
      <c r="I464" s="101"/>
      <c r="J464" s="131"/>
    </row>
    <row r="465" spans="1:10" s="33" customFormat="1" ht="24" hidden="1" customHeight="1" x14ac:dyDescent="0.2">
      <c r="A465" s="40" t="s">
        <v>1010</v>
      </c>
      <c r="B465" s="10" t="s">
        <v>441</v>
      </c>
      <c r="C465" s="57" t="s">
        <v>236</v>
      </c>
      <c r="D465" s="114"/>
      <c r="E465" s="35">
        <v>200078.07642032881</v>
      </c>
      <c r="F465" s="35">
        <f t="shared" si="43"/>
        <v>0</v>
      </c>
      <c r="G465" s="32"/>
      <c r="H465" s="38">
        <f t="shared" si="44"/>
        <v>0</v>
      </c>
      <c r="I465" s="101"/>
      <c r="J465" s="131"/>
    </row>
    <row r="466" spans="1:10" s="33" customFormat="1" ht="24" hidden="1" customHeight="1" x14ac:dyDescent="0.2">
      <c r="A466" s="40" t="s">
        <v>1011</v>
      </c>
      <c r="B466" s="10" t="s">
        <v>812</v>
      </c>
      <c r="C466" s="57" t="s">
        <v>236</v>
      </c>
      <c r="D466" s="114"/>
      <c r="E466" s="35">
        <v>184699.80850276648</v>
      </c>
      <c r="F466" s="35">
        <f t="shared" si="43"/>
        <v>0</v>
      </c>
      <c r="G466" s="32"/>
      <c r="H466" s="38">
        <f t="shared" si="44"/>
        <v>0</v>
      </c>
      <c r="I466" s="101"/>
      <c r="J466" s="131"/>
    </row>
    <row r="467" spans="1:10" s="33" customFormat="1" ht="24" hidden="1" customHeight="1" x14ac:dyDescent="0.2">
      <c r="A467" s="40" t="s">
        <v>1012</v>
      </c>
      <c r="B467" s="10" t="s">
        <v>814</v>
      </c>
      <c r="C467" s="57" t="s">
        <v>236</v>
      </c>
      <c r="D467" s="114"/>
      <c r="E467" s="35">
        <v>257837.39904292833</v>
      </c>
      <c r="F467" s="35">
        <f t="shared" si="43"/>
        <v>0</v>
      </c>
      <c r="G467" s="32"/>
      <c r="H467" s="38">
        <f t="shared" si="44"/>
        <v>0</v>
      </c>
      <c r="I467" s="101"/>
      <c r="J467" s="131"/>
    </row>
    <row r="468" spans="1:10" s="33" customFormat="1" ht="24" hidden="1" customHeight="1" x14ac:dyDescent="0.2">
      <c r="A468" s="40" t="s">
        <v>438</v>
      </c>
      <c r="B468" s="10" t="s">
        <v>760</v>
      </c>
      <c r="C468" s="57" t="s">
        <v>236</v>
      </c>
      <c r="D468" s="114"/>
      <c r="E468" s="35">
        <v>74606.425364763316</v>
      </c>
      <c r="F468" s="35">
        <f t="shared" si="43"/>
        <v>0</v>
      </c>
      <c r="G468" s="32"/>
      <c r="H468" s="38">
        <f t="shared" si="44"/>
        <v>0</v>
      </c>
      <c r="I468" s="101"/>
      <c r="J468" s="131"/>
    </row>
    <row r="469" spans="1:10" s="33" customFormat="1" ht="12" hidden="1" customHeight="1" x14ac:dyDescent="0.2">
      <c r="A469" s="40" t="s">
        <v>454</v>
      </c>
      <c r="B469" s="10" t="s">
        <v>455</v>
      </c>
      <c r="C469" s="57"/>
      <c r="D469" s="114"/>
      <c r="E469" s="35"/>
      <c r="F469" s="35"/>
      <c r="G469" s="32"/>
      <c r="H469" s="38"/>
      <c r="I469" s="101"/>
      <c r="J469" s="131"/>
    </row>
    <row r="470" spans="1:10" s="33" customFormat="1" ht="24" hidden="1" customHeight="1" x14ac:dyDescent="0.2">
      <c r="A470" s="40" t="s">
        <v>442</v>
      </c>
      <c r="B470" s="10" t="s">
        <v>940</v>
      </c>
      <c r="C470" s="57" t="s">
        <v>236</v>
      </c>
      <c r="D470" s="107"/>
      <c r="E470" s="35">
        <v>11136.624348730486</v>
      </c>
      <c r="F470" s="35">
        <f>D470*E470</f>
        <v>0</v>
      </c>
      <c r="G470" s="32"/>
      <c r="H470" s="38">
        <f t="shared" ref="H470:H508" si="45">F470/$G$810</f>
        <v>0</v>
      </c>
      <c r="I470" s="101"/>
      <c r="J470" s="131"/>
    </row>
    <row r="471" spans="1:10" s="33" customFormat="1" ht="24" hidden="1" customHeight="1" x14ac:dyDescent="0.2">
      <c r="A471" s="40" t="s">
        <v>443</v>
      </c>
      <c r="B471" s="10" t="s">
        <v>941</v>
      </c>
      <c r="C471" s="57" t="s">
        <v>236</v>
      </c>
      <c r="D471" s="107"/>
      <c r="E471" s="35">
        <v>11136.624348730486</v>
      </c>
      <c r="F471" s="35">
        <f>D471*E471</f>
        <v>0</v>
      </c>
      <c r="G471" s="32"/>
      <c r="H471" s="38">
        <f t="shared" si="45"/>
        <v>0</v>
      </c>
      <c r="I471" s="101"/>
      <c r="J471" s="131"/>
    </row>
    <row r="472" spans="1:10" s="33" customFormat="1" ht="24" hidden="1" customHeight="1" x14ac:dyDescent="0.2">
      <c r="A472" s="40" t="s">
        <v>444</v>
      </c>
      <c r="B472" s="10" t="s">
        <v>942</v>
      </c>
      <c r="C472" s="110" t="s">
        <v>236</v>
      </c>
      <c r="D472" s="107"/>
      <c r="E472" s="35">
        <v>11136.624348730486</v>
      </c>
      <c r="F472" s="35">
        <f>D472*E472</f>
        <v>0</v>
      </c>
      <c r="G472" s="32"/>
      <c r="H472" s="38">
        <f t="shared" si="45"/>
        <v>0</v>
      </c>
      <c r="I472" s="101"/>
      <c r="J472" s="131"/>
    </row>
    <row r="473" spans="1:10" s="33" customFormat="1" ht="12" hidden="1" customHeight="1" x14ac:dyDescent="0.2">
      <c r="A473" s="40" t="s">
        <v>445</v>
      </c>
      <c r="B473" s="10" t="s">
        <v>19</v>
      </c>
      <c r="C473" s="110" t="s">
        <v>236</v>
      </c>
      <c r="D473" s="107"/>
      <c r="E473" s="35">
        <v>12334.614239888688</v>
      </c>
      <c r="F473" s="35">
        <f t="shared" ref="F473:F508" si="46">D473*E473</f>
        <v>0</v>
      </c>
      <c r="G473" s="32"/>
      <c r="H473" s="38">
        <f t="shared" si="45"/>
        <v>0</v>
      </c>
      <c r="I473" s="101"/>
      <c r="J473" s="131"/>
    </row>
    <row r="474" spans="1:10" s="33" customFormat="1" ht="12" hidden="1" customHeight="1" x14ac:dyDescent="0.2">
      <c r="A474" s="40" t="s">
        <v>18</v>
      </c>
      <c r="B474" s="10" t="s">
        <v>20</v>
      </c>
      <c r="C474" s="110" t="s">
        <v>236</v>
      </c>
      <c r="D474" s="107"/>
      <c r="E474" s="35">
        <v>12334.614239888688</v>
      </c>
      <c r="F474" s="35">
        <f t="shared" si="46"/>
        <v>0</v>
      </c>
      <c r="G474" s="32"/>
      <c r="H474" s="38">
        <f t="shared" si="45"/>
        <v>0</v>
      </c>
      <c r="I474" s="101"/>
      <c r="J474" s="131"/>
    </row>
    <row r="475" spans="1:10" s="33" customFormat="1" ht="12" hidden="1" customHeight="1" x14ac:dyDescent="0.2">
      <c r="A475" s="40" t="s">
        <v>446</v>
      </c>
      <c r="B475" s="10" t="s">
        <v>837</v>
      </c>
      <c r="C475" s="110" t="s">
        <v>236</v>
      </c>
      <c r="D475" s="107"/>
      <c r="E475" s="35">
        <v>15242.947496423689</v>
      </c>
      <c r="F475" s="35">
        <f t="shared" si="46"/>
        <v>0</v>
      </c>
      <c r="G475" s="32"/>
      <c r="H475" s="38">
        <f t="shared" si="45"/>
        <v>0</v>
      </c>
      <c r="I475" s="101"/>
      <c r="J475" s="131"/>
    </row>
    <row r="476" spans="1:10" s="33" customFormat="1" ht="24" hidden="1" customHeight="1" x14ac:dyDescent="0.2">
      <c r="A476" s="40" t="s">
        <v>447</v>
      </c>
      <c r="B476" s="10" t="s">
        <v>84</v>
      </c>
      <c r="C476" s="110" t="s">
        <v>236</v>
      </c>
      <c r="D476" s="107"/>
      <c r="E476" s="35">
        <v>21524.78847513198</v>
      </c>
      <c r="F476" s="35">
        <f t="shared" si="46"/>
        <v>0</v>
      </c>
      <c r="G476" s="32"/>
      <c r="H476" s="38">
        <f t="shared" si="45"/>
        <v>0</v>
      </c>
      <c r="I476" s="101"/>
      <c r="J476" s="131"/>
    </row>
    <row r="477" spans="1:10" s="33" customFormat="1" ht="24" hidden="1" x14ac:dyDescent="0.2">
      <c r="A477" s="40" t="s">
        <v>448</v>
      </c>
      <c r="B477" s="10" t="s">
        <v>817</v>
      </c>
      <c r="C477" s="110" t="s">
        <v>236</v>
      </c>
      <c r="D477" s="107"/>
      <c r="E477" s="35">
        <v>30601.108688361484</v>
      </c>
      <c r="F477" s="35">
        <f>D477*E477</f>
        <v>0</v>
      </c>
      <c r="G477" s="32"/>
      <c r="H477" s="38">
        <f t="shared" si="45"/>
        <v>0</v>
      </c>
      <c r="I477" s="101"/>
      <c r="J477" s="131"/>
    </row>
    <row r="478" spans="1:10" s="33" customFormat="1" ht="24" hidden="1" x14ac:dyDescent="0.2">
      <c r="A478" s="40" t="s">
        <v>91</v>
      </c>
      <c r="B478" s="10" t="s">
        <v>148</v>
      </c>
      <c r="C478" s="110" t="s">
        <v>236</v>
      </c>
      <c r="D478" s="107"/>
      <c r="E478" s="35">
        <v>30601.108688361484</v>
      </c>
      <c r="F478" s="35">
        <f t="shared" si="46"/>
        <v>0</v>
      </c>
      <c r="G478" s="32"/>
      <c r="H478" s="38">
        <f t="shared" si="45"/>
        <v>0</v>
      </c>
      <c r="I478" s="101"/>
      <c r="J478" s="131"/>
    </row>
    <row r="479" spans="1:10" s="33" customFormat="1" ht="24" hidden="1" customHeight="1" x14ac:dyDescent="0.2">
      <c r="A479" s="40" t="s">
        <v>21</v>
      </c>
      <c r="B479" s="10" t="s">
        <v>85</v>
      </c>
      <c r="C479" s="110" t="s">
        <v>236</v>
      </c>
      <c r="D479" s="107"/>
      <c r="E479" s="35">
        <v>25163.684582824979</v>
      </c>
      <c r="F479" s="35">
        <f t="shared" si="46"/>
        <v>0</v>
      </c>
      <c r="G479" s="32"/>
      <c r="H479" s="38">
        <f t="shared" si="45"/>
        <v>0</v>
      </c>
      <c r="I479" s="101"/>
      <c r="J479" s="131"/>
    </row>
    <row r="480" spans="1:10" s="33" customFormat="1" ht="24" hidden="1" customHeight="1" x14ac:dyDescent="0.2">
      <c r="A480" s="40" t="s">
        <v>22</v>
      </c>
      <c r="B480" s="10" t="s">
        <v>147</v>
      </c>
      <c r="C480" s="110" t="s">
        <v>236</v>
      </c>
      <c r="D480" s="107"/>
      <c r="E480" s="35">
        <v>25163.684582824979</v>
      </c>
      <c r="F480" s="35">
        <f>D480*E480</f>
        <v>0</v>
      </c>
      <c r="G480" s="32"/>
      <c r="H480" s="38">
        <f t="shared" si="45"/>
        <v>0</v>
      </c>
      <c r="I480" s="101"/>
      <c r="J480" s="131"/>
    </row>
    <row r="481" spans="1:10" s="33" customFormat="1" ht="24" hidden="1" customHeight="1" x14ac:dyDescent="0.2">
      <c r="A481" s="40" t="s">
        <v>23</v>
      </c>
      <c r="B481" s="10" t="s">
        <v>813</v>
      </c>
      <c r="C481" s="110" t="s">
        <v>236</v>
      </c>
      <c r="D481" s="107"/>
      <c r="E481" s="35">
        <v>104393.84202734</v>
      </c>
      <c r="F481" s="35">
        <f>D481*E481</f>
        <v>0</v>
      </c>
      <c r="G481" s="32"/>
      <c r="H481" s="38">
        <f t="shared" si="45"/>
        <v>0</v>
      </c>
      <c r="I481" s="101"/>
      <c r="J481" s="131"/>
    </row>
    <row r="482" spans="1:10" s="33" customFormat="1" ht="15" hidden="1" customHeight="1" x14ac:dyDescent="0.2">
      <c r="A482" s="40" t="s">
        <v>24</v>
      </c>
      <c r="B482" s="10" t="s">
        <v>90</v>
      </c>
      <c r="C482" s="110" t="s">
        <v>236</v>
      </c>
      <c r="D482" s="107"/>
      <c r="E482" s="35">
        <v>84433.703622158893</v>
      </c>
      <c r="F482" s="35">
        <f t="shared" si="46"/>
        <v>0</v>
      </c>
      <c r="G482" s="32"/>
      <c r="H482" s="38">
        <f t="shared" si="45"/>
        <v>0</v>
      </c>
      <c r="I482" s="101"/>
      <c r="J482" s="131"/>
    </row>
    <row r="483" spans="1:10" s="33" customFormat="1" ht="24.75" hidden="1" customHeight="1" x14ac:dyDescent="0.2">
      <c r="A483" s="40" t="s">
        <v>25</v>
      </c>
      <c r="B483" s="10" t="s">
        <v>480</v>
      </c>
      <c r="C483" s="110" t="s">
        <v>236</v>
      </c>
      <c r="D483" s="107"/>
      <c r="E483" s="35">
        <v>100028.45803319263</v>
      </c>
      <c r="F483" s="35">
        <f t="shared" si="46"/>
        <v>0</v>
      </c>
      <c r="G483" s="32"/>
      <c r="H483" s="38">
        <f t="shared" si="45"/>
        <v>0</v>
      </c>
      <c r="I483" s="101"/>
      <c r="J483" s="131"/>
    </row>
    <row r="484" spans="1:10" s="33" customFormat="1" ht="24" hidden="1" customHeight="1" x14ac:dyDescent="0.2">
      <c r="A484" s="40" t="s">
        <v>26</v>
      </c>
      <c r="B484" s="10" t="s">
        <v>1340</v>
      </c>
      <c r="C484" s="110" t="s">
        <v>236</v>
      </c>
      <c r="D484" s="107"/>
      <c r="E484" s="35">
        <v>205811.13156071695</v>
      </c>
      <c r="F484" s="35">
        <f t="shared" si="46"/>
        <v>0</v>
      </c>
      <c r="G484" s="32"/>
      <c r="H484" s="38">
        <f t="shared" si="45"/>
        <v>0</v>
      </c>
      <c r="I484" s="101"/>
      <c r="J484" s="131"/>
    </row>
    <row r="485" spans="1:10" s="33" customFormat="1" ht="24.75" hidden="1" customHeight="1" x14ac:dyDescent="0.2">
      <c r="A485" s="40" t="s">
        <v>27</v>
      </c>
      <c r="B485" s="10" t="s">
        <v>933</v>
      </c>
      <c r="C485" s="110" t="s">
        <v>236</v>
      </c>
      <c r="D485" s="107"/>
      <c r="E485" s="35">
        <v>285309.5640226127</v>
      </c>
      <c r="F485" s="35">
        <f>D485*E485</f>
        <v>0</v>
      </c>
      <c r="G485" s="32"/>
      <c r="H485" s="38">
        <f t="shared" si="45"/>
        <v>0</v>
      </c>
      <c r="I485" s="101"/>
      <c r="J485" s="131"/>
    </row>
    <row r="486" spans="1:10" s="33" customFormat="1" ht="24.75" hidden="1" customHeight="1" x14ac:dyDescent="0.2">
      <c r="A486" s="40" t="s">
        <v>28</v>
      </c>
      <c r="B486" s="10" t="s">
        <v>943</v>
      </c>
      <c r="C486" s="110" t="s">
        <v>236</v>
      </c>
      <c r="D486" s="107"/>
      <c r="E486" s="35">
        <v>494785.44581067027</v>
      </c>
      <c r="F486" s="35">
        <f>D486*E486</f>
        <v>0</v>
      </c>
      <c r="G486" s="32"/>
      <c r="H486" s="38">
        <f t="shared" si="45"/>
        <v>0</v>
      </c>
      <c r="I486" s="101"/>
      <c r="J486" s="131"/>
    </row>
    <row r="487" spans="1:10" s="33" customFormat="1" ht="24" hidden="1" x14ac:dyDescent="0.2">
      <c r="A487" s="40" t="s">
        <v>1013</v>
      </c>
      <c r="B487" s="10" t="s">
        <v>450</v>
      </c>
      <c r="C487" s="110" t="s">
        <v>236</v>
      </c>
      <c r="D487" s="107"/>
      <c r="E487" s="35">
        <v>671277.7153048577</v>
      </c>
      <c r="F487" s="35">
        <f t="shared" si="46"/>
        <v>0</v>
      </c>
      <c r="G487" s="32"/>
      <c r="H487" s="38">
        <f t="shared" si="45"/>
        <v>0</v>
      </c>
      <c r="I487" s="101"/>
      <c r="J487" s="131"/>
    </row>
    <row r="488" spans="1:10" s="33" customFormat="1" ht="24" hidden="1" x14ac:dyDescent="0.2">
      <c r="A488" s="40" t="s">
        <v>1014</v>
      </c>
      <c r="B488" s="10" t="s">
        <v>935</v>
      </c>
      <c r="C488" s="110" t="s">
        <v>236</v>
      </c>
      <c r="D488" s="107"/>
      <c r="E488" s="35">
        <v>785443.45248542272</v>
      </c>
      <c r="F488" s="35">
        <f t="shared" si="46"/>
        <v>0</v>
      </c>
      <c r="G488" s="32"/>
      <c r="H488" s="38">
        <f t="shared" si="45"/>
        <v>0</v>
      </c>
      <c r="I488" s="101"/>
      <c r="J488" s="131"/>
    </row>
    <row r="489" spans="1:10" s="33" customFormat="1" ht="24" hidden="1" customHeight="1" x14ac:dyDescent="0.2">
      <c r="A489" s="40" t="s">
        <v>449</v>
      </c>
      <c r="B489" s="10" t="s">
        <v>819</v>
      </c>
      <c r="C489" s="110" t="s">
        <v>236</v>
      </c>
      <c r="D489" s="107"/>
      <c r="E489" s="35">
        <v>50387.156959962733</v>
      </c>
      <c r="F489" s="35">
        <f t="shared" si="46"/>
        <v>0</v>
      </c>
      <c r="G489" s="32"/>
      <c r="H489" s="38">
        <f t="shared" si="45"/>
        <v>0</v>
      </c>
      <c r="I489" s="101"/>
      <c r="J489" s="131"/>
    </row>
    <row r="490" spans="1:10" s="33" customFormat="1" ht="26.25" hidden="1" customHeight="1" x14ac:dyDescent="0.2">
      <c r="A490" s="40" t="s">
        <v>818</v>
      </c>
      <c r="B490" s="10" t="s">
        <v>744</v>
      </c>
      <c r="C490" s="110" t="s">
        <v>236</v>
      </c>
      <c r="D490" s="107"/>
      <c r="E490" s="35">
        <v>28387.425028409125</v>
      </c>
      <c r="F490" s="35">
        <f t="shared" si="46"/>
        <v>0</v>
      </c>
      <c r="G490" s="32"/>
      <c r="H490" s="38">
        <f t="shared" si="45"/>
        <v>0</v>
      </c>
      <c r="I490" s="101"/>
      <c r="J490" s="131"/>
    </row>
    <row r="491" spans="1:10" s="33" customFormat="1" ht="24" hidden="1" x14ac:dyDescent="0.2">
      <c r="A491" s="40" t="s">
        <v>1015</v>
      </c>
      <c r="B491" s="10" t="s">
        <v>589</v>
      </c>
      <c r="C491" s="110" t="s">
        <v>236</v>
      </c>
      <c r="D491" s="107"/>
      <c r="E491" s="35">
        <v>39554.818449352613</v>
      </c>
      <c r="F491" s="35">
        <f>D491*E491</f>
        <v>0</v>
      </c>
      <c r="G491" s="32"/>
      <c r="H491" s="38">
        <f t="shared" si="45"/>
        <v>0</v>
      </c>
      <c r="I491" s="101"/>
      <c r="J491" s="131"/>
    </row>
    <row r="492" spans="1:10" s="33" customFormat="1" ht="24" hidden="1" x14ac:dyDescent="0.2">
      <c r="A492" s="40" t="s">
        <v>1016</v>
      </c>
      <c r="B492" s="10" t="s">
        <v>871</v>
      </c>
      <c r="C492" s="110" t="s">
        <v>236</v>
      </c>
      <c r="D492" s="107"/>
      <c r="E492" s="35">
        <v>44811.250210571859</v>
      </c>
      <c r="F492" s="35">
        <f>D492*E492</f>
        <v>0</v>
      </c>
      <c r="G492" s="32"/>
      <c r="H492" s="38">
        <f t="shared" si="45"/>
        <v>0</v>
      </c>
      <c r="I492" s="101"/>
      <c r="J492" s="131"/>
    </row>
    <row r="493" spans="1:10" s="33" customFormat="1" ht="24" hidden="1" customHeight="1" x14ac:dyDescent="0.2">
      <c r="A493" s="40" t="s">
        <v>1017</v>
      </c>
      <c r="B493" s="10" t="s">
        <v>30</v>
      </c>
      <c r="C493" s="110" t="s">
        <v>236</v>
      </c>
      <c r="D493" s="107"/>
      <c r="E493" s="35">
        <v>82424.713173615819</v>
      </c>
      <c r="F493" s="35">
        <f t="shared" si="46"/>
        <v>0</v>
      </c>
      <c r="G493" s="32"/>
      <c r="H493" s="38">
        <f t="shared" si="45"/>
        <v>0</v>
      </c>
      <c r="I493" s="101"/>
      <c r="J493" s="131"/>
    </row>
    <row r="494" spans="1:10" s="33" customFormat="1" ht="24" hidden="1" x14ac:dyDescent="0.2">
      <c r="A494" s="40" t="s">
        <v>1018</v>
      </c>
      <c r="B494" s="10" t="s">
        <v>31</v>
      </c>
      <c r="C494" s="110" t="s">
        <v>236</v>
      </c>
      <c r="D494" s="107"/>
      <c r="E494" s="35">
        <v>83065.45411835007</v>
      </c>
      <c r="F494" s="35">
        <f t="shared" si="46"/>
        <v>0</v>
      </c>
      <c r="G494" s="32"/>
      <c r="H494" s="38">
        <f t="shared" si="45"/>
        <v>0</v>
      </c>
      <c r="I494" s="101"/>
      <c r="J494" s="131"/>
    </row>
    <row r="495" spans="1:10" s="33" customFormat="1" ht="12" hidden="1" customHeight="1" x14ac:dyDescent="0.2">
      <c r="A495" s="40" t="s">
        <v>1019</v>
      </c>
      <c r="B495" s="10" t="s">
        <v>815</v>
      </c>
      <c r="C495" s="110" t="s">
        <v>236</v>
      </c>
      <c r="D495" s="107"/>
      <c r="E495" s="35">
        <v>94843.856974706738</v>
      </c>
      <c r="F495" s="35">
        <f t="shared" si="46"/>
        <v>0</v>
      </c>
      <c r="G495" s="32"/>
      <c r="H495" s="38">
        <f t="shared" si="45"/>
        <v>0</v>
      </c>
      <c r="I495" s="101"/>
      <c r="J495" s="131"/>
    </row>
    <row r="496" spans="1:10" s="33" customFormat="1" ht="24" hidden="1" x14ac:dyDescent="0.2">
      <c r="A496" s="40" t="s">
        <v>1020</v>
      </c>
      <c r="B496" s="10" t="s">
        <v>94</v>
      </c>
      <c r="C496" s="110" t="s">
        <v>236</v>
      </c>
      <c r="D496" s="107"/>
      <c r="E496" s="35">
        <v>88012.736346966369</v>
      </c>
      <c r="F496" s="35">
        <f t="shared" si="46"/>
        <v>0</v>
      </c>
      <c r="G496" s="32"/>
      <c r="H496" s="38">
        <f t="shared" si="45"/>
        <v>0</v>
      </c>
      <c r="I496" s="101"/>
      <c r="J496" s="131"/>
    </row>
    <row r="497" spans="1:10" s="33" customFormat="1" ht="24" hidden="1" x14ac:dyDescent="0.2">
      <c r="A497" s="40" t="s">
        <v>1021</v>
      </c>
      <c r="B497" s="10" t="s">
        <v>842</v>
      </c>
      <c r="C497" s="57" t="s">
        <v>236</v>
      </c>
      <c r="D497" s="114"/>
      <c r="E497" s="35">
        <v>138201.00567492971</v>
      </c>
      <c r="F497" s="35">
        <f t="shared" si="46"/>
        <v>0</v>
      </c>
      <c r="G497" s="32"/>
      <c r="H497" s="38">
        <f t="shared" si="45"/>
        <v>0</v>
      </c>
      <c r="I497" s="101"/>
      <c r="J497" s="131"/>
    </row>
    <row r="498" spans="1:10" s="33" customFormat="1" ht="24.75" hidden="1" customHeight="1" x14ac:dyDescent="0.2">
      <c r="A498" s="40" t="s">
        <v>1022</v>
      </c>
      <c r="B498" s="10" t="s">
        <v>93</v>
      </c>
      <c r="C498" s="57" t="s">
        <v>236</v>
      </c>
      <c r="D498" s="114"/>
      <c r="E498" s="35">
        <v>72196.27017201735</v>
      </c>
      <c r="F498" s="35">
        <f t="shared" si="46"/>
        <v>0</v>
      </c>
      <c r="G498" s="32"/>
      <c r="H498" s="38">
        <f t="shared" si="45"/>
        <v>0</v>
      </c>
      <c r="I498" s="101"/>
      <c r="J498" s="131"/>
    </row>
    <row r="499" spans="1:10" s="33" customFormat="1" ht="24" hidden="1" x14ac:dyDescent="0.2">
      <c r="A499" s="40" t="s">
        <v>820</v>
      </c>
      <c r="B499" s="10" t="s">
        <v>872</v>
      </c>
      <c r="C499" s="57" t="s">
        <v>236</v>
      </c>
      <c r="D499" s="114"/>
      <c r="E499" s="35">
        <v>174786.64636193661</v>
      </c>
      <c r="F499" s="35">
        <f t="shared" si="46"/>
        <v>0</v>
      </c>
      <c r="G499" s="32"/>
      <c r="H499" s="38">
        <f t="shared" si="45"/>
        <v>0</v>
      </c>
      <c r="I499" s="101"/>
      <c r="J499" s="131"/>
    </row>
    <row r="500" spans="1:10" s="33" customFormat="1" ht="24" hidden="1" x14ac:dyDescent="0.2">
      <c r="A500" s="40" t="s">
        <v>821</v>
      </c>
      <c r="B500" s="10" t="s">
        <v>873</v>
      </c>
      <c r="C500" s="57" t="s">
        <v>236</v>
      </c>
      <c r="D500" s="107"/>
      <c r="E500" s="35">
        <v>179215.57437845762</v>
      </c>
      <c r="F500" s="35">
        <f>D500*E500</f>
        <v>0</v>
      </c>
      <c r="G500" s="32"/>
      <c r="H500" s="38">
        <f t="shared" si="45"/>
        <v>0</v>
      </c>
      <c r="I500" s="101"/>
      <c r="J500" s="131"/>
    </row>
    <row r="501" spans="1:10" s="33" customFormat="1" ht="24" hidden="1" x14ac:dyDescent="0.2">
      <c r="A501" s="40" t="s">
        <v>588</v>
      </c>
      <c r="B501" s="10" t="s">
        <v>88</v>
      </c>
      <c r="C501" s="57" t="s">
        <v>236</v>
      </c>
      <c r="D501" s="114"/>
      <c r="E501" s="35">
        <v>213454.45896968024</v>
      </c>
      <c r="F501" s="35">
        <f t="shared" si="46"/>
        <v>0</v>
      </c>
      <c r="G501" s="32"/>
      <c r="H501" s="38">
        <f t="shared" si="45"/>
        <v>0</v>
      </c>
      <c r="I501" s="101"/>
      <c r="J501" s="131"/>
    </row>
    <row r="502" spans="1:10" s="33" customFormat="1" ht="12" hidden="1" customHeight="1" x14ac:dyDescent="0.2">
      <c r="A502" s="40" t="s">
        <v>816</v>
      </c>
      <c r="B502" s="10" t="s">
        <v>946</v>
      </c>
      <c r="C502" s="110" t="s">
        <v>236</v>
      </c>
      <c r="D502" s="107"/>
      <c r="E502" s="35">
        <v>33531.899524944951</v>
      </c>
      <c r="F502" s="35">
        <f t="shared" si="46"/>
        <v>0</v>
      </c>
      <c r="G502" s="32"/>
      <c r="H502" s="38">
        <f t="shared" si="45"/>
        <v>0</v>
      </c>
      <c r="I502" s="101"/>
      <c r="J502" s="131"/>
    </row>
    <row r="503" spans="1:10" s="33" customFormat="1" ht="12" hidden="1" customHeight="1" x14ac:dyDescent="0.2">
      <c r="A503" s="40" t="s">
        <v>29</v>
      </c>
      <c r="B503" s="10" t="s">
        <v>945</v>
      </c>
      <c r="C503" s="110" t="s">
        <v>236</v>
      </c>
      <c r="D503" s="107"/>
      <c r="E503" s="35">
        <v>34584.398793482454</v>
      </c>
      <c r="F503" s="35">
        <f>D503*E503</f>
        <v>0</v>
      </c>
      <c r="G503" s="32"/>
      <c r="H503" s="38">
        <f t="shared" si="45"/>
        <v>0</v>
      </c>
      <c r="I503" s="101"/>
      <c r="J503" s="131"/>
    </row>
    <row r="504" spans="1:10" s="33" customFormat="1" ht="12" hidden="1" customHeight="1" x14ac:dyDescent="0.2">
      <c r="A504" s="40" t="s">
        <v>456</v>
      </c>
      <c r="B504" s="10" t="s">
        <v>947</v>
      </c>
      <c r="C504" s="110" t="s">
        <v>236</v>
      </c>
      <c r="D504" s="107"/>
      <c r="E504" s="35">
        <v>34573.190600769958</v>
      </c>
      <c r="F504" s="35">
        <f>D504*E504</f>
        <v>0</v>
      </c>
      <c r="G504" s="32"/>
      <c r="H504" s="38">
        <f t="shared" si="45"/>
        <v>0</v>
      </c>
      <c r="I504" s="101"/>
      <c r="J504" s="131"/>
    </row>
    <row r="505" spans="1:10" s="33" customFormat="1" ht="12" hidden="1" customHeight="1" x14ac:dyDescent="0.2">
      <c r="A505" s="40" t="s">
        <v>841</v>
      </c>
      <c r="B505" s="10" t="s">
        <v>944</v>
      </c>
      <c r="C505" s="110" t="s">
        <v>236</v>
      </c>
      <c r="D505" s="107"/>
      <c r="E505" s="35">
        <v>18631.099903037455</v>
      </c>
      <c r="F505" s="35">
        <f t="shared" si="46"/>
        <v>0</v>
      </c>
      <c r="G505" s="32"/>
      <c r="H505" s="38">
        <f t="shared" si="45"/>
        <v>0</v>
      </c>
      <c r="I505" s="101"/>
      <c r="J505" s="131"/>
    </row>
    <row r="506" spans="1:10" s="33" customFormat="1" ht="24" hidden="1" x14ac:dyDescent="0.2">
      <c r="A506" s="40" t="s">
        <v>89</v>
      </c>
      <c r="B506" s="10" t="s">
        <v>771</v>
      </c>
      <c r="C506" s="57" t="s">
        <v>236</v>
      </c>
      <c r="D506" s="114"/>
      <c r="E506" s="35">
        <v>25622.524328133721</v>
      </c>
      <c r="F506" s="35">
        <f t="shared" si="46"/>
        <v>0</v>
      </c>
      <c r="G506" s="32"/>
      <c r="H506" s="38">
        <f t="shared" si="45"/>
        <v>0</v>
      </c>
      <c r="I506" s="101"/>
      <c r="J506" s="131"/>
    </row>
    <row r="507" spans="1:10" s="33" customFormat="1" ht="24" hidden="1" x14ac:dyDescent="0.2">
      <c r="A507" s="40" t="s">
        <v>92</v>
      </c>
      <c r="B507" s="10" t="s">
        <v>759</v>
      </c>
      <c r="C507" s="57" t="s">
        <v>236</v>
      </c>
      <c r="D507" s="114"/>
      <c r="E507" s="35">
        <v>43792.532456013716</v>
      </c>
      <c r="F507" s="35">
        <f t="shared" si="46"/>
        <v>0</v>
      </c>
      <c r="G507" s="32"/>
      <c r="H507" s="38">
        <f t="shared" si="45"/>
        <v>0</v>
      </c>
      <c r="I507" s="101"/>
      <c r="J507" s="131"/>
    </row>
    <row r="508" spans="1:10" s="33" customFormat="1" ht="12" hidden="1" customHeight="1" x14ac:dyDescent="0.2">
      <c r="A508" s="40" t="s">
        <v>92</v>
      </c>
      <c r="B508" s="10" t="s">
        <v>1154</v>
      </c>
      <c r="C508" s="57" t="s">
        <v>236</v>
      </c>
      <c r="D508" s="114"/>
      <c r="E508" s="35">
        <v>43792.532456013716</v>
      </c>
      <c r="F508" s="35">
        <f t="shared" si="46"/>
        <v>0</v>
      </c>
      <c r="G508" s="32"/>
      <c r="H508" s="38">
        <f t="shared" si="45"/>
        <v>0</v>
      </c>
      <c r="I508" s="101"/>
      <c r="J508" s="131"/>
    </row>
    <row r="509" spans="1:10" s="33" customFormat="1" ht="12" hidden="1" customHeight="1" x14ac:dyDescent="0.2">
      <c r="A509" s="40" t="s">
        <v>734</v>
      </c>
      <c r="B509" s="10" t="s">
        <v>110</v>
      </c>
      <c r="C509" s="57"/>
      <c r="D509" s="114"/>
      <c r="E509" s="35"/>
      <c r="F509" s="35"/>
      <c r="G509" s="32"/>
      <c r="H509" s="38"/>
      <c r="I509" s="101"/>
      <c r="J509" s="131"/>
    </row>
    <row r="510" spans="1:10" s="33" customFormat="1" ht="24" hidden="1" customHeight="1" x14ac:dyDescent="0.2">
      <c r="A510" s="40" t="s">
        <v>68</v>
      </c>
      <c r="B510" s="10" t="s">
        <v>1242</v>
      </c>
      <c r="C510" s="57" t="s">
        <v>236</v>
      </c>
      <c r="D510" s="114"/>
      <c r="E510" s="35">
        <v>10083.982216092478</v>
      </c>
      <c r="F510" s="35">
        <f t="shared" ref="F510:F533" si="47">D510*E510</f>
        <v>0</v>
      </c>
      <c r="G510" s="32"/>
      <c r="H510" s="38">
        <f t="shared" ref="H510:H531" si="48">F510/$G$810</f>
        <v>0</v>
      </c>
      <c r="I510" s="101"/>
      <c r="J510" s="131"/>
    </row>
    <row r="511" spans="1:10" s="33" customFormat="1" ht="24" hidden="1" customHeight="1" x14ac:dyDescent="0.2">
      <c r="A511" s="40" t="s">
        <v>392</v>
      </c>
      <c r="B511" s="10" t="s">
        <v>1243</v>
      </c>
      <c r="C511" s="57" t="s">
        <v>236</v>
      </c>
      <c r="D511" s="114"/>
      <c r="E511" s="35">
        <v>47290.898635842481</v>
      </c>
      <c r="F511" s="35">
        <f t="shared" si="47"/>
        <v>0</v>
      </c>
      <c r="G511" s="32"/>
      <c r="H511" s="38">
        <f t="shared" si="48"/>
        <v>0</v>
      </c>
      <c r="I511" s="101"/>
      <c r="J511" s="131"/>
    </row>
    <row r="512" spans="1:10" s="33" customFormat="1" ht="24" hidden="1" customHeight="1" x14ac:dyDescent="0.2">
      <c r="A512" s="40" t="s">
        <v>393</v>
      </c>
      <c r="B512" s="10" t="s">
        <v>1244</v>
      </c>
      <c r="C512" s="57" t="s">
        <v>236</v>
      </c>
      <c r="D512" s="114"/>
      <c r="E512" s="35">
        <v>20386.988392685973</v>
      </c>
      <c r="F512" s="35">
        <f t="shared" si="47"/>
        <v>0</v>
      </c>
      <c r="G512" s="32"/>
      <c r="H512" s="38">
        <f t="shared" si="48"/>
        <v>0</v>
      </c>
      <c r="I512" s="101"/>
      <c r="J512" s="131"/>
    </row>
    <row r="513" spans="1:10" s="33" customFormat="1" ht="12" hidden="1" customHeight="1" x14ac:dyDescent="0.2">
      <c r="A513" s="40" t="s">
        <v>268</v>
      </c>
      <c r="B513" s="10" t="s">
        <v>1215</v>
      </c>
      <c r="C513" s="57" t="s">
        <v>236</v>
      </c>
      <c r="D513" s="114"/>
      <c r="E513" s="35">
        <v>27280.241080160973</v>
      </c>
      <c r="F513" s="35">
        <f>D513*E513</f>
        <v>0</v>
      </c>
      <c r="G513" s="32"/>
      <c r="H513" s="38">
        <f t="shared" si="48"/>
        <v>0</v>
      </c>
      <c r="I513" s="101"/>
      <c r="J513" s="131"/>
    </row>
    <row r="514" spans="1:10" s="33" customFormat="1" ht="12" hidden="1" customHeight="1" x14ac:dyDescent="0.2">
      <c r="A514" s="40" t="s">
        <v>1160</v>
      </c>
      <c r="B514" s="10" t="s">
        <v>1214</v>
      </c>
      <c r="C514" s="57" t="s">
        <v>236</v>
      </c>
      <c r="D514" s="114"/>
      <c r="E514" s="35">
        <v>22019.600871298473</v>
      </c>
      <c r="F514" s="35">
        <f>D514*E514</f>
        <v>0</v>
      </c>
      <c r="G514" s="32"/>
      <c r="H514" s="38">
        <f t="shared" si="48"/>
        <v>0</v>
      </c>
      <c r="I514" s="101"/>
      <c r="J514" s="131"/>
    </row>
    <row r="515" spans="1:10" s="33" customFormat="1" ht="12" hidden="1" customHeight="1" x14ac:dyDescent="0.2">
      <c r="A515" s="40" t="s">
        <v>1310</v>
      </c>
      <c r="B515" s="10" t="s">
        <v>1265</v>
      </c>
      <c r="C515" s="57" t="s">
        <v>236</v>
      </c>
      <c r="D515" s="114"/>
      <c r="E515" s="35">
        <v>11436.853868060971</v>
      </c>
      <c r="F515" s="35">
        <f>D515*E515</f>
        <v>0</v>
      </c>
      <c r="G515" s="32"/>
      <c r="H515" s="38">
        <f t="shared" si="48"/>
        <v>0</v>
      </c>
      <c r="I515" s="101"/>
      <c r="J515" s="131"/>
    </row>
    <row r="516" spans="1:10" s="33" customFormat="1" ht="12" hidden="1" customHeight="1" x14ac:dyDescent="0.2">
      <c r="A516" s="40" t="s">
        <v>1311</v>
      </c>
      <c r="B516" s="10" t="s">
        <v>1266</v>
      </c>
      <c r="C516" s="57" t="s">
        <v>236</v>
      </c>
      <c r="D516" s="114"/>
      <c r="E516" s="35">
        <v>49366.23468431097</v>
      </c>
      <c r="F516" s="35">
        <f>D516*E516</f>
        <v>0</v>
      </c>
      <c r="G516" s="32"/>
      <c r="H516" s="38">
        <f t="shared" si="48"/>
        <v>0</v>
      </c>
      <c r="I516" s="101"/>
      <c r="J516" s="131"/>
    </row>
    <row r="517" spans="1:10" s="33" customFormat="1" ht="24" hidden="1" customHeight="1" x14ac:dyDescent="0.2">
      <c r="A517" s="40" t="s">
        <v>1312</v>
      </c>
      <c r="B517" s="10" t="s">
        <v>1323</v>
      </c>
      <c r="C517" s="57" t="s">
        <v>236</v>
      </c>
      <c r="D517" s="114"/>
      <c r="E517" s="35">
        <v>26428.703993060972</v>
      </c>
      <c r="F517" s="35">
        <f t="shared" ref="F517:F531" si="49">D517*E517</f>
        <v>0</v>
      </c>
      <c r="G517" s="32"/>
      <c r="H517" s="38">
        <f t="shared" si="48"/>
        <v>0</v>
      </c>
      <c r="I517" s="101"/>
      <c r="J517" s="131"/>
    </row>
    <row r="518" spans="1:10" s="33" customFormat="1" ht="24" hidden="1" customHeight="1" x14ac:dyDescent="0.2">
      <c r="A518" s="40" t="s">
        <v>1313</v>
      </c>
      <c r="B518" s="10" t="s">
        <v>1338</v>
      </c>
      <c r="C518" s="57" t="s">
        <v>236</v>
      </c>
      <c r="D518" s="114"/>
      <c r="E518" s="35">
        <v>19666.39012457772</v>
      </c>
      <c r="F518" s="35">
        <f t="shared" si="49"/>
        <v>0</v>
      </c>
      <c r="G518" s="32"/>
      <c r="H518" s="38">
        <f t="shared" si="48"/>
        <v>0</v>
      </c>
      <c r="I518" s="101"/>
      <c r="J518" s="131"/>
    </row>
    <row r="519" spans="1:10" s="33" customFormat="1" ht="24" hidden="1" customHeight="1" x14ac:dyDescent="0.2">
      <c r="A519" s="40" t="s">
        <v>1314</v>
      </c>
      <c r="B519" s="10" t="s">
        <v>1337</v>
      </c>
      <c r="C519" s="57" t="s">
        <v>236</v>
      </c>
      <c r="D519" s="114"/>
      <c r="E519" s="35">
        <v>7688.8913368109716</v>
      </c>
      <c r="F519" s="35">
        <f t="shared" si="49"/>
        <v>0</v>
      </c>
      <c r="G519" s="32"/>
      <c r="H519" s="38">
        <f t="shared" si="48"/>
        <v>0</v>
      </c>
      <c r="I519" s="101"/>
      <c r="J519" s="131"/>
    </row>
    <row r="520" spans="1:10" s="33" customFormat="1" ht="24" hidden="1" customHeight="1" x14ac:dyDescent="0.2">
      <c r="A520" s="40" t="s">
        <v>1315</v>
      </c>
      <c r="B520" s="10" t="s">
        <v>1324</v>
      </c>
      <c r="C520" s="57" t="s">
        <v>236</v>
      </c>
      <c r="D520" s="114"/>
      <c r="E520" s="35">
        <v>22337.053297695347</v>
      </c>
      <c r="F520" s="35">
        <f t="shared" si="49"/>
        <v>0</v>
      </c>
      <c r="G520" s="32"/>
      <c r="H520" s="38">
        <f t="shared" si="48"/>
        <v>0</v>
      </c>
      <c r="I520" s="101"/>
      <c r="J520" s="131"/>
    </row>
    <row r="521" spans="1:10" s="33" customFormat="1" ht="24" hidden="1" customHeight="1" x14ac:dyDescent="0.2">
      <c r="A521" s="40" t="s">
        <v>1316</v>
      </c>
      <c r="B521" s="10" t="s">
        <v>1325</v>
      </c>
      <c r="C521" s="57" t="s">
        <v>236</v>
      </c>
      <c r="D521" s="114"/>
      <c r="E521" s="35">
        <v>12636.201878060971</v>
      </c>
      <c r="F521" s="35">
        <f t="shared" si="49"/>
        <v>0</v>
      </c>
      <c r="G521" s="32"/>
      <c r="H521" s="38">
        <f t="shared" si="48"/>
        <v>0</v>
      </c>
      <c r="I521" s="101"/>
      <c r="J521" s="131"/>
    </row>
    <row r="522" spans="1:10" s="33" customFormat="1" ht="24" hidden="1" customHeight="1" x14ac:dyDescent="0.2">
      <c r="A522" s="40" t="s">
        <v>1317</v>
      </c>
      <c r="B522" s="10" t="s">
        <v>1326</v>
      </c>
      <c r="C522" s="57" t="s">
        <v>236</v>
      </c>
      <c r="D522" s="114"/>
      <c r="E522" s="35">
        <v>10464.332550452222</v>
      </c>
      <c r="F522" s="35">
        <f t="shared" si="49"/>
        <v>0</v>
      </c>
      <c r="G522" s="32"/>
      <c r="H522" s="38">
        <f t="shared" si="48"/>
        <v>0</v>
      </c>
      <c r="I522" s="101"/>
      <c r="J522" s="131"/>
    </row>
    <row r="523" spans="1:10" s="33" customFormat="1" ht="24" hidden="1" customHeight="1" x14ac:dyDescent="0.2">
      <c r="A523" s="40" t="s">
        <v>1318</v>
      </c>
      <c r="B523" s="10" t="s">
        <v>1327</v>
      </c>
      <c r="C523" s="57" t="s">
        <v>236</v>
      </c>
      <c r="D523" s="114"/>
      <c r="E523" s="35">
        <v>8002.2210044234716</v>
      </c>
      <c r="F523" s="35">
        <f t="shared" si="49"/>
        <v>0</v>
      </c>
      <c r="G523" s="32"/>
      <c r="H523" s="38">
        <f t="shared" si="48"/>
        <v>0</v>
      </c>
      <c r="I523" s="101"/>
      <c r="J523" s="131"/>
    </row>
    <row r="524" spans="1:10" s="33" customFormat="1" ht="24" hidden="1" customHeight="1" x14ac:dyDescent="0.2">
      <c r="A524" s="40" t="s">
        <v>1319</v>
      </c>
      <c r="B524" s="10" t="s">
        <v>1328</v>
      </c>
      <c r="C524" s="57" t="s">
        <v>236</v>
      </c>
      <c r="D524" s="114"/>
      <c r="E524" s="35">
        <v>23571.347310336721</v>
      </c>
      <c r="F524" s="35">
        <f t="shared" si="49"/>
        <v>0</v>
      </c>
      <c r="G524" s="32"/>
      <c r="H524" s="38">
        <f t="shared" si="48"/>
        <v>0</v>
      </c>
      <c r="I524" s="101"/>
      <c r="J524" s="131"/>
    </row>
    <row r="525" spans="1:10" s="33" customFormat="1" ht="24" hidden="1" customHeight="1" x14ac:dyDescent="0.2">
      <c r="A525" s="40" t="s">
        <v>1320</v>
      </c>
      <c r="B525" s="10" t="s">
        <v>1329</v>
      </c>
      <c r="C525" s="57" t="s">
        <v>236</v>
      </c>
      <c r="D525" s="114"/>
      <c r="E525" s="35">
        <v>8327.5441521359717</v>
      </c>
      <c r="F525" s="35">
        <f t="shared" si="49"/>
        <v>0</v>
      </c>
      <c r="G525" s="32"/>
      <c r="H525" s="38">
        <f t="shared" si="48"/>
        <v>0</v>
      </c>
      <c r="I525" s="101"/>
      <c r="J525" s="131"/>
    </row>
    <row r="526" spans="1:10" s="33" customFormat="1" ht="12" hidden="1" customHeight="1" x14ac:dyDescent="0.2">
      <c r="A526" s="40" t="s">
        <v>1321</v>
      </c>
      <c r="B526" s="10" t="s">
        <v>1339</v>
      </c>
      <c r="C526" s="57" t="s">
        <v>236</v>
      </c>
      <c r="D526" s="114"/>
      <c r="E526" s="35">
        <v>19652.387736560973</v>
      </c>
      <c r="F526" s="35">
        <f t="shared" si="49"/>
        <v>0</v>
      </c>
      <c r="G526" s="32"/>
      <c r="H526" s="38">
        <f t="shared" si="48"/>
        <v>0</v>
      </c>
      <c r="I526" s="101"/>
      <c r="J526" s="131"/>
    </row>
    <row r="527" spans="1:10" s="33" customFormat="1" ht="24" hidden="1" customHeight="1" x14ac:dyDescent="0.2">
      <c r="A527" s="40" t="s">
        <v>1322</v>
      </c>
      <c r="B527" s="10" t="s">
        <v>1330</v>
      </c>
      <c r="C527" s="57" t="s">
        <v>236</v>
      </c>
      <c r="D527" s="114"/>
      <c r="E527" s="35">
        <v>54463.46372681098</v>
      </c>
      <c r="F527" s="35">
        <f t="shared" si="49"/>
        <v>0</v>
      </c>
      <c r="G527" s="32"/>
      <c r="H527" s="38">
        <f t="shared" si="48"/>
        <v>0</v>
      </c>
      <c r="I527" s="101"/>
      <c r="J527" s="131"/>
    </row>
    <row r="528" spans="1:10" s="33" customFormat="1" ht="12" hidden="1" customHeight="1" x14ac:dyDescent="0.2">
      <c r="A528" s="40" t="s">
        <v>1333</v>
      </c>
      <c r="B528" s="10" t="s">
        <v>1331</v>
      </c>
      <c r="C528" s="57" t="s">
        <v>236</v>
      </c>
      <c r="D528" s="114"/>
      <c r="E528" s="35">
        <v>10853.67089819847</v>
      </c>
      <c r="F528" s="35">
        <f t="shared" si="49"/>
        <v>0</v>
      </c>
      <c r="G528" s="32"/>
      <c r="H528" s="38">
        <f t="shared" si="48"/>
        <v>0</v>
      </c>
      <c r="I528" s="101"/>
      <c r="J528" s="131"/>
    </row>
    <row r="529" spans="1:10" s="33" customFormat="1" ht="12" hidden="1" customHeight="1" x14ac:dyDescent="0.2">
      <c r="A529" s="40" t="s">
        <v>1335</v>
      </c>
      <c r="B529" s="10" t="s">
        <v>1332</v>
      </c>
      <c r="C529" s="57" t="s">
        <v>236</v>
      </c>
      <c r="D529" s="114"/>
      <c r="E529" s="35">
        <v>195087.017899311</v>
      </c>
      <c r="F529" s="35">
        <f t="shared" si="49"/>
        <v>0</v>
      </c>
      <c r="G529" s="32"/>
      <c r="H529" s="38">
        <f t="shared" si="48"/>
        <v>0</v>
      </c>
      <c r="I529" s="101"/>
      <c r="J529" s="131"/>
    </row>
    <row r="530" spans="1:10" s="33" customFormat="1" ht="24" hidden="1" customHeight="1" x14ac:dyDescent="0.2">
      <c r="A530" s="40" t="s">
        <v>1336</v>
      </c>
      <c r="B530" s="10" t="s">
        <v>1334</v>
      </c>
      <c r="C530" s="57" t="s">
        <v>236</v>
      </c>
      <c r="D530" s="114"/>
      <c r="E530" s="35">
        <v>30926.259030560974</v>
      </c>
      <c r="F530" s="35">
        <f t="shared" si="49"/>
        <v>0</v>
      </c>
      <c r="G530" s="32"/>
      <c r="H530" s="38">
        <f t="shared" si="48"/>
        <v>0</v>
      </c>
      <c r="I530" s="101"/>
      <c r="J530" s="131"/>
    </row>
    <row r="531" spans="1:10" s="33" customFormat="1" ht="24" hidden="1" x14ac:dyDescent="0.2">
      <c r="A531" s="40" t="s">
        <v>1336</v>
      </c>
      <c r="B531" s="10" t="s">
        <v>1216</v>
      </c>
      <c r="C531" s="57" t="s">
        <v>236</v>
      </c>
      <c r="D531" s="114"/>
      <c r="E531" s="35">
        <v>130393.61495265996</v>
      </c>
      <c r="F531" s="35">
        <f t="shared" si="49"/>
        <v>0</v>
      </c>
      <c r="G531" s="32"/>
      <c r="H531" s="38">
        <f t="shared" si="48"/>
        <v>0</v>
      </c>
      <c r="I531" s="101"/>
      <c r="J531" s="131"/>
    </row>
    <row r="532" spans="1:10" s="33" customFormat="1" ht="12" hidden="1" customHeight="1" x14ac:dyDescent="0.2">
      <c r="A532" s="40" t="s">
        <v>735</v>
      </c>
      <c r="B532" s="10" t="s">
        <v>206</v>
      </c>
      <c r="C532" s="57"/>
      <c r="D532" s="114"/>
      <c r="E532" s="35"/>
      <c r="F532" s="35"/>
      <c r="G532" s="32"/>
      <c r="H532" s="38"/>
      <c r="I532" s="101"/>
      <c r="J532" s="131"/>
    </row>
    <row r="533" spans="1:10" s="33" customFormat="1" ht="12" hidden="1" customHeight="1" x14ac:dyDescent="0.2">
      <c r="A533" s="40" t="s">
        <v>77</v>
      </c>
      <c r="B533" s="10" t="s">
        <v>78</v>
      </c>
      <c r="C533" s="110" t="s">
        <v>236</v>
      </c>
      <c r="D533" s="114"/>
      <c r="E533" s="35">
        <v>6830.1136426705689</v>
      </c>
      <c r="F533" s="35">
        <f t="shared" si="47"/>
        <v>0</v>
      </c>
      <c r="G533" s="32"/>
      <c r="H533" s="38">
        <f>F533/$G$810</f>
        <v>0</v>
      </c>
      <c r="I533" s="101"/>
      <c r="J533" s="131"/>
    </row>
    <row r="534" spans="1:10" s="33" customFormat="1" ht="12.75" hidden="1" customHeight="1" x14ac:dyDescent="0.2">
      <c r="A534" s="40" t="s">
        <v>736</v>
      </c>
      <c r="B534" s="10" t="s">
        <v>205</v>
      </c>
      <c r="C534" s="57"/>
      <c r="D534" s="114"/>
      <c r="E534" s="35"/>
      <c r="F534" s="35"/>
      <c r="G534" s="32"/>
      <c r="H534" s="38"/>
      <c r="I534" s="101"/>
      <c r="J534" s="131"/>
    </row>
    <row r="535" spans="1:10" s="33" customFormat="1" ht="24.75" hidden="1" customHeight="1" x14ac:dyDescent="0.2">
      <c r="A535" s="40" t="s">
        <v>241</v>
      </c>
      <c r="B535" s="10" t="s">
        <v>75</v>
      </c>
      <c r="C535" s="57" t="s">
        <v>236</v>
      </c>
      <c r="D535" s="107"/>
      <c r="E535" s="35">
        <v>101185.91039821005</v>
      </c>
      <c r="F535" s="35">
        <f>D535*E535</f>
        <v>0</v>
      </c>
      <c r="G535" s="32"/>
      <c r="H535" s="38">
        <f>F535/$G$810</f>
        <v>0</v>
      </c>
      <c r="I535" s="101"/>
      <c r="J535" s="131"/>
    </row>
    <row r="536" spans="1:10" s="33" customFormat="1" ht="24.75" hidden="1" customHeight="1" x14ac:dyDescent="0.2">
      <c r="A536" s="40" t="s">
        <v>1023</v>
      </c>
      <c r="B536" s="10" t="s">
        <v>925</v>
      </c>
      <c r="C536" s="57" t="s">
        <v>236</v>
      </c>
      <c r="D536" s="107"/>
      <c r="E536" s="35">
        <v>111958.29156451793</v>
      </c>
      <c r="F536" s="35">
        <f>D536*E536</f>
        <v>0</v>
      </c>
      <c r="G536" s="32"/>
      <c r="H536" s="38">
        <f>F536/$G$810</f>
        <v>0</v>
      </c>
      <c r="I536" s="101"/>
      <c r="J536" s="131"/>
    </row>
    <row r="537" spans="1:10" s="33" customFormat="1" ht="12" hidden="1" customHeight="1" x14ac:dyDescent="0.2">
      <c r="A537" s="40" t="s">
        <v>737</v>
      </c>
      <c r="B537" s="10" t="s">
        <v>203</v>
      </c>
      <c r="C537" s="57"/>
      <c r="D537" s="114"/>
      <c r="E537" s="35"/>
      <c r="F537" s="35"/>
      <c r="G537" s="32"/>
      <c r="H537" s="38"/>
      <c r="I537" s="101"/>
      <c r="J537" s="131"/>
    </row>
    <row r="538" spans="1:10" s="33" customFormat="1" ht="12" hidden="1" customHeight="1" x14ac:dyDescent="0.2">
      <c r="A538" s="40" t="s">
        <v>211</v>
      </c>
      <c r="B538" s="10" t="s">
        <v>210</v>
      </c>
      <c r="C538" s="57" t="s">
        <v>236</v>
      </c>
      <c r="D538" s="107"/>
      <c r="E538" s="35">
        <v>30177.087512470953</v>
      </c>
      <c r="F538" s="35">
        <f>D538*E538</f>
        <v>0</v>
      </c>
      <c r="G538" s="32"/>
      <c r="H538" s="38">
        <f>F538/$G$810</f>
        <v>0</v>
      </c>
      <c r="I538" s="101"/>
      <c r="J538" s="131"/>
    </row>
    <row r="539" spans="1:10" s="33" customFormat="1" ht="12" hidden="1" customHeight="1" x14ac:dyDescent="0.2">
      <c r="A539" s="40" t="s">
        <v>415</v>
      </c>
      <c r="B539" s="10" t="s">
        <v>207</v>
      </c>
      <c r="C539" s="57"/>
      <c r="D539" s="114"/>
      <c r="E539" s="35"/>
      <c r="F539" s="35"/>
      <c r="G539" s="32"/>
      <c r="H539" s="38"/>
      <c r="I539" s="101"/>
      <c r="J539" s="131"/>
    </row>
    <row r="540" spans="1:10" s="33" customFormat="1" ht="48" hidden="1" x14ac:dyDescent="0.2">
      <c r="A540" s="40" t="s">
        <v>212</v>
      </c>
      <c r="B540" s="10" t="s">
        <v>1217</v>
      </c>
      <c r="C540" s="57" t="s">
        <v>236</v>
      </c>
      <c r="D540" s="114"/>
      <c r="E540" s="35">
        <v>41128.454211157463</v>
      </c>
      <c r="F540" s="35">
        <f>D540*E540</f>
        <v>0</v>
      </c>
      <c r="G540" s="32"/>
      <c r="H540" s="38">
        <f>F540/$G$810</f>
        <v>0</v>
      </c>
      <c r="I540" s="101"/>
      <c r="J540" s="131"/>
    </row>
    <row r="541" spans="1:10" s="33" customFormat="1" ht="12" hidden="1" customHeight="1" x14ac:dyDescent="0.2">
      <c r="A541" s="40" t="s">
        <v>208</v>
      </c>
      <c r="B541" s="10" t="s">
        <v>209</v>
      </c>
      <c r="C541" s="57"/>
      <c r="D541" s="107"/>
      <c r="E541" s="35"/>
      <c r="F541" s="35"/>
      <c r="G541" s="32"/>
      <c r="H541" s="38"/>
      <c r="I541" s="101"/>
      <c r="J541" s="131"/>
    </row>
    <row r="542" spans="1:10" s="33" customFormat="1" ht="12" hidden="1" customHeight="1" x14ac:dyDescent="0.2">
      <c r="A542" s="40" t="s">
        <v>457</v>
      </c>
      <c r="B542" s="10" t="s">
        <v>870</v>
      </c>
      <c r="C542" s="57" t="s">
        <v>236</v>
      </c>
      <c r="D542" s="107"/>
      <c r="E542" s="35">
        <v>16073.710495866215</v>
      </c>
      <c r="F542" s="35">
        <f t="shared" ref="F542:F548" si="50">D542*E542</f>
        <v>0</v>
      </c>
      <c r="G542" s="32"/>
      <c r="H542" s="38">
        <f t="shared" ref="H542:H549" si="51">F542/$G$810</f>
        <v>0</v>
      </c>
      <c r="I542" s="101"/>
      <c r="J542" s="131"/>
    </row>
    <row r="543" spans="1:10" s="33" customFormat="1" ht="12" hidden="1" customHeight="1" x14ac:dyDescent="0.2">
      <c r="A543" s="40" t="s">
        <v>458</v>
      </c>
      <c r="B543" s="10" t="s">
        <v>757</v>
      </c>
      <c r="C543" s="57" t="s">
        <v>236</v>
      </c>
      <c r="D543" s="114"/>
      <c r="E543" s="35">
        <v>12217.991598885867</v>
      </c>
      <c r="F543" s="35">
        <f t="shared" si="50"/>
        <v>0</v>
      </c>
      <c r="G543" s="32"/>
      <c r="H543" s="38">
        <f t="shared" si="51"/>
        <v>0</v>
      </c>
      <c r="I543" s="101"/>
      <c r="J543" s="131"/>
    </row>
    <row r="544" spans="1:10" s="33" customFormat="1" ht="12" hidden="1" customHeight="1" x14ac:dyDescent="0.2">
      <c r="A544" s="40" t="s">
        <v>316</v>
      </c>
      <c r="B544" s="10" t="s">
        <v>143</v>
      </c>
      <c r="C544" s="57" t="s">
        <v>236</v>
      </c>
      <c r="D544" s="114"/>
      <c r="E544" s="35">
        <v>18731.527557153717</v>
      </c>
      <c r="F544" s="35">
        <f t="shared" si="50"/>
        <v>0</v>
      </c>
      <c r="G544" s="32"/>
      <c r="H544" s="38">
        <f t="shared" si="51"/>
        <v>0</v>
      </c>
      <c r="I544" s="101"/>
      <c r="J544" s="131"/>
    </row>
    <row r="545" spans="1:11" s="33" customFormat="1" ht="12" hidden="1" customHeight="1" x14ac:dyDescent="0.2">
      <c r="A545" s="40" t="s">
        <v>317</v>
      </c>
      <c r="B545" s="10" t="s">
        <v>991</v>
      </c>
      <c r="C545" s="57" t="s">
        <v>236</v>
      </c>
      <c r="D545" s="114"/>
      <c r="E545" s="35">
        <v>18731.527557153717</v>
      </c>
      <c r="F545" s="35">
        <f>D545*E545</f>
        <v>0</v>
      </c>
      <c r="G545" s="32"/>
      <c r="H545" s="38">
        <f t="shared" si="51"/>
        <v>0</v>
      </c>
      <c r="I545" s="101"/>
      <c r="J545" s="131"/>
    </row>
    <row r="546" spans="1:11" s="33" customFormat="1" ht="12" hidden="1" customHeight="1" x14ac:dyDescent="0.2">
      <c r="A546" s="40" t="s">
        <v>317</v>
      </c>
      <c r="B546" s="10" t="s">
        <v>1152</v>
      </c>
      <c r="C546" s="57" t="s">
        <v>236</v>
      </c>
      <c r="D546" s="114"/>
      <c r="E546" s="35">
        <v>18731.527557153717</v>
      </c>
      <c r="F546" s="35">
        <f>D546*E546</f>
        <v>0</v>
      </c>
      <c r="G546" s="32"/>
      <c r="H546" s="38">
        <f t="shared" si="51"/>
        <v>0</v>
      </c>
      <c r="I546" s="101"/>
      <c r="J546" s="131"/>
    </row>
    <row r="547" spans="1:11" s="33" customFormat="1" ht="12" hidden="1" customHeight="1" x14ac:dyDescent="0.2">
      <c r="A547" s="40" t="s">
        <v>318</v>
      </c>
      <c r="B547" s="10" t="s">
        <v>333</v>
      </c>
      <c r="C547" s="57" t="s">
        <v>236</v>
      </c>
      <c r="D547" s="107"/>
      <c r="E547" s="35">
        <v>16436.679432592577</v>
      </c>
      <c r="F547" s="35">
        <f t="shared" si="50"/>
        <v>0</v>
      </c>
      <c r="G547" s="32"/>
      <c r="H547" s="38">
        <f t="shared" si="51"/>
        <v>0</v>
      </c>
      <c r="I547" s="101"/>
      <c r="J547" s="131"/>
    </row>
    <row r="548" spans="1:11" s="33" customFormat="1" ht="24" hidden="1" customHeight="1" x14ac:dyDescent="0.2">
      <c r="A548" s="40" t="s">
        <v>319</v>
      </c>
      <c r="B548" s="10" t="s">
        <v>87</v>
      </c>
      <c r="C548" s="57" t="s">
        <v>236</v>
      </c>
      <c r="D548" s="107"/>
      <c r="E548" s="35">
        <v>18053.69347822887</v>
      </c>
      <c r="F548" s="35">
        <f t="shared" si="50"/>
        <v>0</v>
      </c>
      <c r="G548" s="32"/>
      <c r="H548" s="38">
        <f t="shared" si="51"/>
        <v>0</v>
      </c>
      <c r="I548" s="101"/>
      <c r="J548" s="131"/>
    </row>
    <row r="549" spans="1:11" s="33" customFormat="1" ht="12" hidden="1" customHeight="1" x14ac:dyDescent="0.2">
      <c r="A549" s="40" t="s">
        <v>320</v>
      </c>
      <c r="B549" s="10" t="s">
        <v>920</v>
      </c>
      <c r="C549" s="57" t="s">
        <v>236</v>
      </c>
      <c r="D549" s="107"/>
      <c r="E549" s="35">
        <v>11855.577186168866</v>
      </c>
      <c r="F549" s="35">
        <f>D549*E549</f>
        <v>0</v>
      </c>
      <c r="G549" s="32"/>
      <c r="H549" s="38">
        <f t="shared" si="51"/>
        <v>0</v>
      </c>
      <c r="I549" s="101"/>
      <c r="J549" s="131"/>
    </row>
    <row r="550" spans="1:11" s="33" customFormat="1" ht="12" customHeight="1" x14ac:dyDescent="0.2">
      <c r="A550" s="40" t="s">
        <v>204</v>
      </c>
      <c r="B550" s="10" t="s">
        <v>554</v>
      </c>
      <c r="C550" s="57"/>
      <c r="D550" s="114"/>
      <c r="E550" s="35"/>
      <c r="F550" s="35"/>
      <c r="G550" s="32"/>
      <c r="H550" s="38"/>
      <c r="I550" s="101"/>
      <c r="J550" s="131"/>
    </row>
    <row r="551" spans="1:11" s="33" customFormat="1" ht="24" hidden="1" customHeight="1" x14ac:dyDescent="0.2">
      <c r="A551" s="40" t="s">
        <v>1133</v>
      </c>
      <c r="B551" s="10" t="s">
        <v>879</v>
      </c>
      <c r="C551" s="57" t="s">
        <v>696</v>
      </c>
      <c r="D551" s="114"/>
      <c r="E551" s="35">
        <v>4793.4292412743216</v>
      </c>
      <c r="F551" s="35">
        <f t="shared" ref="F551:F566" si="52">D551*E551</f>
        <v>0</v>
      </c>
      <c r="G551" s="32"/>
      <c r="H551" s="38">
        <f t="shared" ref="H551:H566" si="53">F551/$G$810</f>
        <v>0</v>
      </c>
      <c r="I551" s="101"/>
      <c r="J551" s="131"/>
    </row>
    <row r="552" spans="1:11" s="33" customFormat="1" ht="12" hidden="1" customHeight="1" x14ac:dyDescent="0.2">
      <c r="A552" s="40" t="s">
        <v>321</v>
      </c>
      <c r="B552" s="10" t="s">
        <v>882</v>
      </c>
      <c r="C552" s="57" t="s">
        <v>696</v>
      </c>
      <c r="D552" s="114"/>
      <c r="E552" s="35">
        <v>2832.7936761798865</v>
      </c>
      <c r="F552" s="35">
        <f>D552*E552</f>
        <v>0</v>
      </c>
      <c r="G552" s="32"/>
      <c r="H552" s="38">
        <f t="shared" si="53"/>
        <v>0</v>
      </c>
      <c r="I552" s="101"/>
      <c r="J552" s="131"/>
    </row>
    <row r="553" spans="1:11" s="33" customFormat="1" ht="12" hidden="1" customHeight="1" x14ac:dyDescent="0.2">
      <c r="A553" s="40" t="s">
        <v>321</v>
      </c>
      <c r="B553" s="10" t="s">
        <v>1182</v>
      </c>
      <c r="C553" s="57" t="s">
        <v>696</v>
      </c>
      <c r="D553" s="114"/>
      <c r="E553" s="35">
        <v>2665.2222368881939</v>
      </c>
      <c r="F553" s="35">
        <f>D553*E553</f>
        <v>0</v>
      </c>
      <c r="G553" s="32"/>
      <c r="H553" s="38">
        <f t="shared" si="53"/>
        <v>0</v>
      </c>
      <c r="I553" s="139"/>
      <c r="J553" s="131"/>
    </row>
    <row r="554" spans="1:11" s="33" customFormat="1" ht="12" hidden="1" customHeight="1" x14ac:dyDescent="0.2">
      <c r="A554" s="40" t="s">
        <v>906</v>
      </c>
      <c r="B554" s="10" t="s">
        <v>479</v>
      </c>
      <c r="C554" s="57" t="s">
        <v>696</v>
      </c>
      <c r="D554" s="107"/>
      <c r="E554" s="35">
        <v>2665.2222368881939</v>
      </c>
      <c r="F554" s="35">
        <f t="shared" si="52"/>
        <v>0</v>
      </c>
      <c r="G554" s="32"/>
      <c r="H554" s="38">
        <f t="shared" si="53"/>
        <v>0</v>
      </c>
      <c r="I554" s="101"/>
      <c r="J554" s="131"/>
    </row>
    <row r="555" spans="1:11" s="33" customFormat="1" ht="12" hidden="1" customHeight="1" x14ac:dyDescent="0.2">
      <c r="A555" s="40" t="s">
        <v>907</v>
      </c>
      <c r="B555" s="10" t="s">
        <v>1164</v>
      </c>
      <c r="C555" s="57" t="s">
        <v>696</v>
      </c>
      <c r="D555" s="114"/>
      <c r="E555" s="35">
        <v>3323.4344193429438</v>
      </c>
      <c r="F555" s="35">
        <f t="shared" si="52"/>
        <v>0</v>
      </c>
      <c r="G555" s="32"/>
      <c r="H555" s="38">
        <f t="shared" si="53"/>
        <v>0</v>
      </c>
      <c r="I555" s="101"/>
      <c r="J555" s="131"/>
    </row>
    <row r="556" spans="1:11" s="33" customFormat="1" ht="12" hidden="1" customHeight="1" x14ac:dyDescent="0.2">
      <c r="A556" s="40" t="s">
        <v>908</v>
      </c>
      <c r="B556" s="10" t="s">
        <v>1183</v>
      </c>
      <c r="C556" s="57" t="s">
        <v>696</v>
      </c>
      <c r="D556" s="114"/>
      <c r="E556" s="35">
        <v>5902.8521953164427</v>
      </c>
      <c r="F556" s="35">
        <f t="shared" si="52"/>
        <v>0</v>
      </c>
      <c r="G556" s="32"/>
      <c r="H556" s="38">
        <f t="shared" si="53"/>
        <v>0</v>
      </c>
      <c r="I556" s="101"/>
      <c r="J556" s="131"/>
    </row>
    <row r="557" spans="1:11" s="33" customFormat="1" ht="12" hidden="1" customHeight="1" x14ac:dyDescent="0.2">
      <c r="A557" s="40" t="s">
        <v>909</v>
      </c>
      <c r="B557" s="10" t="s">
        <v>1155</v>
      </c>
      <c r="C557" s="57" t="s">
        <v>696</v>
      </c>
      <c r="D557" s="107"/>
      <c r="E557" s="35">
        <v>2660.9542344566366</v>
      </c>
      <c r="F557" s="35">
        <f t="shared" si="52"/>
        <v>0</v>
      </c>
      <c r="G557" s="32"/>
      <c r="H557" s="38">
        <f t="shared" si="53"/>
        <v>0</v>
      </c>
      <c r="I557" s="101"/>
      <c r="J557" s="131"/>
      <c r="K557" s="42"/>
    </row>
    <row r="558" spans="1:11" s="33" customFormat="1" ht="12" hidden="1" customHeight="1" x14ac:dyDescent="0.2">
      <c r="A558" s="40" t="s">
        <v>910</v>
      </c>
      <c r="B558" s="10" t="s">
        <v>881</v>
      </c>
      <c r="C558" s="57" t="s">
        <v>696</v>
      </c>
      <c r="D558" s="114"/>
      <c r="E558" s="35">
        <v>17178.980534190392</v>
      </c>
      <c r="F558" s="35">
        <f t="shared" si="52"/>
        <v>0</v>
      </c>
      <c r="G558" s="32"/>
      <c r="H558" s="38">
        <f t="shared" si="53"/>
        <v>0</v>
      </c>
      <c r="I558" s="101"/>
      <c r="J558" s="131"/>
      <c r="K558" s="42"/>
    </row>
    <row r="559" spans="1:11" s="33" customFormat="1" ht="12" hidden="1" customHeight="1" x14ac:dyDescent="0.2">
      <c r="A559" s="40" t="s">
        <v>911</v>
      </c>
      <c r="B559" s="10" t="s">
        <v>880</v>
      </c>
      <c r="C559" s="57" t="s">
        <v>696</v>
      </c>
      <c r="D559" s="114"/>
      <c r="E559" s="35">
        <v>28947.54149926615</v>
      </c>
      <c r="F559" s="35">
        <f t="shared" si="52"/>
        <v>0</v>
      </c>
      <c r="G559" s="32"/>
      <c r="H559" s="38">
        <f t="shared" si="53"/>
        <v>0</v>
      </c>
      <c r="I559" s="101"/>
      <c r="J559" s="131"/>
      <c r="K559" s="42"/>
    </row>
    <row r="560" spans="1:11" s="33" customFormat="1" ht="12" customHeight="1" x14ac:dyDescent="0.2">
      <c r="A560" s="40" t="s">
        <v>912</v>
      </c>
      <c r="B560" s="10" t="s">
        <v>322</v>
      </c>
      <c r="C560" s="57" t="s">
        <v>696</v>
      </c>
      <c r="D560" s="114">
        <v>192.2</v>
      </c>
      <c r="E560" s="35">
        <v>7306.45</v>
      </c>
      <c r="F560" s="35">
        <f t="shared" si="52"/>
        <v>1404299.69</v>
      </c>
      <c r="G560" s="32"/>
      <c r="H560" s="38">
        <f t="shared" si="53"/>
        <v>9.6797218970164023E-2</v>
      </c>
      <c r="I560" s="101"/>
      <c r="J560" s="131"/>
      <c r="K560" s="42"/>
    </row>
    <row r="561" spans="1:14" s="33" customFormat="1" ht="12" hidden="1" customHeight="1" x14ac:dyDescent="0.2">
      <c r="A561" s="40" t="s">
        <v>913</v>
      </c>
      <c r="B561" s="10" t="s">
        <v>921</v>
      </c>
      <c r="C561" s="57" t="s">
        <v>696</v>
      </c>
      <c r="D561" s="114"/>
      <c r="E561" s="35">
        <v>7624.5693521855737</v>
      </c>
      <c r="F561" s="35">
        <f t="shared" si="52"/>
        <v>0</v>
      </c>
      <c r="G561" s="32"/>
      <c r="H561" s="38">
        <f t="shared" si="53"/>
        <v>0</v>
      </c>
      <c r="I561" s="101"/>
      <c r="J561" s="131"/>
      <c r="K561" s="42"/>
    </row>
    <row r="562" spans="1:14" s="33" customFormat="1" ht="12" hidden="1" customHeight="1" x14ac:dyDescent="0.2">
      <c r="A562" s="40" t="s">
        <v>914</v>
      </c>
      <c r="B562" s="10" t="s">
        <v>901</v>
      </c>
      <c r="C562" s="57" t="s">
        <v>696</v>
      </c>
      <c r="D562" s="114"/>
      <c r="E562" s="35">
        <v>11689.471417222743</v>
      </c>
      <c r="F562" s="35">
        <f t="shared" si="52"/>
        <v>0</v>
      </c>
      <c r="G562" s="32"/>
      <c r="H562" s="38">
        <f t="shared" si="53"/>
        <v>0</v>
      </c>
      <c r="I562" s="101"/>
      <c r="J562" s="131"/>
      <c r="K562" s="42"/>
    </row>
    <row r="563" spans="1:14" s="33" customFormat="1" ht="12" hidden="1" customHeight="1" x14ac:dyDescent="0.2">
      <c r="A563" s="40" t="s">
        <v>1159</v>
      </c>
      <c r="B563" s="10" t="s">
        <v>1153</v>
      </c>
      <c r="C563" s="57" t="s">
        <v>236</v>
      </c>
      <c r="D563" s="114"/>
      <c r="E563" s="35">
        <v>122364.10506351372</v>
      </c>
      <c r="F563" s="35">
        <f t="shared" si="52"/>
        <v>0</v>
      </c>
      <c r="G563" s="32"/>
      <c r="H563" s="38">
        <f t="shared" si="53"/>
        <v>0</v>
      </c>
      <c r="I563" s="101"/>
      <c r="J563" s="131"/>
      <c r="K563" s="42"/>
    </row>
    <row r="564" spans="1:14" s="33" customFormat="1" ht="12" hidden="1" customHeight="1" x14ac:dyDescent="0.2">
      <c r="A564" s="40" t="s">
        <v>1226</v>
      </c>
      <c r="B564" s="10" t="s">
        <v>1227</v>
      </c>
      <c r="C564" s="110" t="s">
        <v>236</v>
      </c>
      <c r="D564" s="107"/>
      <c r="E564" s="35">
        <v>190776.9144672637</v>
      </c>
      <c r="F564" s="35">
        <f t="shared" si="52"/>
        <v>0</v>
      </c>
      <c r="G564" s="32"/>
      <c r="H564" s="38">
        <f t="shared" si="53"/>
        <v>0</v>
      </c>
      <c r="I564" s="101"/>
      <c r="J564" s="131"/>
      <c r="K564" s="42"/>
    </row>
    <row r="565" spans="1:14" s="33" customFormat="1" ht="12" hidden="1" customHeight="1" x14ac:dyDescent="0.2">
      <c r="A565" s="40" t="s">
        <v>1264</v>
      </c>
      <c r="B565" s="10" t="s">
        <v>1263</v>
      </c>
      <c r="C565" s="110" t="s">
        <v>696</v>
      </c>
      <c r="D565" s="107"/>
      <c r="E565" s="35">
        <v>1660.2744438212874</v>
      </c>
      <c r="F565" s="35">
        <f t="shared" si="52"/>
        <v>0</v>
      </c>
      <c r="G565" s="32"/>
      <c r="H565" s="38">
        <f t="shared" si="53"/>
        <v>0</v>
      </c>
      <c r="I565" s="101"/>
      <c r="J565" s="131"/>
      <c r="K565" s="42"/>
    </row>
    <row r="566" spans="1:14" s="33" customFormat="1" ht="12" hidden="1" customHeight="1" x14ac:dyDescent="0.2">
      <c r="A566" s="40" t="s">
        <v>1341</v>
      </c>
      <c r="B566" s="10" t="s">
        <v>1342</v>
      </c>
      <c r="C566" s="110" t="s">
        <v>696</v>
      </c>
      <c r="D566" s="107"/>
      <c r="E566" s="35">
        <v>11689.471417222743</v>
      </c>
      <c r="F566" s="35">
        <f t="shared" si="52"/>
        <v>0</v>
      </c>
      <c r="G566" s="32"/>
      <c r="H566" s="38">
        <f t="shared" si="53"/>
        <v>0</v>
      </c>
      <c r="I566" s="101"/>
      <c r="J566" s="131"/>
      <c r="K566" s="42"/>
    </row>
    <row r="567" spans="1:14" ht="12" customHeight="1" x14ac:dyDescent="0.2">
      <c r="A567" s="46"/>
      <c r="B567" s="64"/>
      <c r="C567" s="68"/>
      <c r="D567" s="69"/>
      <c r="E567" s="66"/>
      <c r="F567" s="65"/>
      <c r="G567" s="65"/>
      <c r="H567" s="65"/>
      <c r="I567" s="104">
        <f>SUM(H448:H562)</f>
        <v>0.22206043293421354</v>
      </c>
    </row>
    <row r="568" spans="1:14" ht="12" hidden="1" customHeight="1" x14ac:dyDescent="0.2">
      <c r="A568" s="44" t="s">
        <v>374</v>
      </c>
      <c r="B568" s="27" t="s">
        <v>410</v>
      </c>
      <c r="C568" s="94"/>
      <c r="D568" s="106"/>
      <c r="E568" s="49"/>
      <c r="F568" s="28"/>
      <c r="G568" s="5">
        <f>SUBTOTAL(109,F568:F671)</f>
        <v>0</v>
      </c>
      <c r="H568" s="6">
        <f>G568/$G$810</f>
        <v>0</v>
      </c>
    </row>
    <row r="569" spans="1:14" s="33" customFormat="1" ht="12" hidden="1" customHeight="1" x14ac:dyDescent="0.2">
      <c r="A569" s="40" t="s">
        <v>416</v>
      </c>
      <c r="B569" s="10" t="s">
        <v>412</v>
      </c>
      <c r="C569" s="57"/>
      <c r="D569" s="114"/>
      <c r="E569" s="35"/>
      <c r="F569" s="35"/>
      <c r="G569" s="32"/>
      <c r="H569" s="38"/>
      <c r="I569" s="101"/>
      <c r="J569" s="131"/>
    </row>
    <row r="570" spans="1:14" s="33" customFormat="1" ht="24" hidden="1" customHeight="1" x14ac:dyDescent="0.2">
      <c r="A570" s="40" t="s">
        <v>557</v>
      </c>
      <c r="B570" s="10" t="s">
        <v>305</v>
      </c>
      <c r="C570" s="110" t="s">
        <v>696</v>
      </c>
      <c r="D570" s="107"/>
      <c r="E570" s="35">
        <v>4496.4941122971859</v>
      </c>
      <c r="F570" s="35">
        <f t="shared" ref="F570:F595" si="54">D570*E570</f>
        <v>0</v>
      </c>
      <c r="G570" s="32"/>
      <c r="H570" s="38">
        <f t="shared" ref="H570:H596" si="55">F570/$G$810</f>
        <v>0</v>
      </c>
      <c r="I570" s="101"/>
      <c r="J570" s="131"/>
      <c r="N570" s="33" t="s">
        <v>971</v>
      </c>
    </row>
    <row r="571" spans="1:14" s="33" customFormat="1" ht="24" hidden="1" customHeight="1" x14ac:dyDescent="0.2">
      <c r="A571" s="40" t="s">
        <v>558</v>
      </c>
      <c r="B571" s="10" t="s">
        <v>306</v>
      </c>
      <c r="C571" s="57" t="s">
        <v>696</v>
      </c>
      <c r="D571" s="107"/>
      <c r="E571" s="35">
        <v>4969.9782706106216</v>
      </c>
      <c r="F571" s="35">
        <f t="shared" si="54"/>
        <v>0</v>
      </c>
      <c r="G571" s="32"/>
      <c r="H571" s="38">
        <f t="shared" si="55"/>
        <v>0</v>
      </c>
      <c r="I571" s="101"/>
      <c r="J571" s="131"/>
    </row>
    <row r="572" spans="1:14" s="33" customFormat="1" ht="24" hidden="1" customHeight="1" x14ac:dyDescent="0.2">
      <c r="A572" s="40" t="s">
        <v>559</v>
      </c>
      <c r="B572" s="10" t="s">
        <v>463</v>
      </c>
      <c r="C572" s="57" t="s">
        <v>696</v>
      </c>
      <c r="D572" s="107"/>
      <c r="E572" s="35">
        <v>5579.8274925965297</v>
      </c>
      <c r="F572" s="35">
        <f t="shared" si="54"/>
        <v>0</v>
      </c>
      <c r="G572" s="32"/>
      <c r="H572" s="38">
        <f t="shared" si="55"/>
        <v>0</v>
      </c>
      <c r="I572" s="101"/>
      <c r="J572" s="131"/>
    </row>
    <row r="573" spans="1:14" s="33" customFormat="1" ht="27" hidden="1" customHeight="1" x14ac:dyDescent="0.2">
      <c r="A573" s="40" t="s">
        <v>560</v>
      </c>
      <c r="B573" s="10" t="s">
        <v>464</v>
      </c>
      <c r="C573" s="57" t="s">
        <v>696</v>
      </c>
      <c r="D573" s="107"/>
      <c r="E573" s="35">
        <v>6255.5436529988156</v>
      </c>
      <c r="F573" s="35">
        <f t="shared" si="54"/>
        <v>0</v>
      </c>
      <c r="G573" s="32"/>
      <c r="H573" s="38">
        <f t="shared" si="55"/>
        <v>0</v>
      </c>
      <c r="I573" s="101"/>
      <c r="J573" s="131"/>
    </row>
    <row r="574" spans="1:14" s="33" customFormat="1" ht="24" hidden="1" customHeight="1" x14ac:dyDescent="0.2">
      <c r="A574" s="40" t="s">
        <v>561</v>
      </c>
      <c r="B574" s="10" t="s">
        <v>369</v>
      </c>
      <c r="C574" s="57" t="s">
        <v>696</v>
      </c>
      <c r="D574" s="107"/>
      <c r="E574" s="35">
        <v>6878.7572813025263</v>
      </c>
      <c r="F574" s="35">
        <f t="shared" si="54"/>
        <v>0</v>
      </c>
      <c r="G574" s="32"/>
      <c r="H574" s="38">
        <f t="shared" si="55"/>
        <v>0</v>
      </c>
      <c r="I574" s="101"/>
      <c r="J574" s="131"/>
    </row>
    <row r="575" spans="1:14" s="33" customFormat="1" ht="24" hidden="1" customHeight="1" x14ac:dyDescent="0.2">
      <c r="A575" s="40" t="s">
        <v>562</v>
      </c>
      <c r="B575" s="10" t="s">
        <v>150</v>
      </c>
      <c r="C575" s="57" t="s">
        <v>696</v>
      </c>
      <c r="D575" s="107"/>
      <c r="E575" s="35">
        <v>7844.0821611801912</v>
      </c>
      <c r="F575" s="35">
        <f t="shared" si="54"/>
        <v>0</v>
      </c>
      <c r="G575" s="32"/>
      <c r="H575" s="38">
        <f t="shared" si="55"/>
        <v>0</v>
      </c>
      <c r="I575" s="101"/>
      <c r="J575" s="131"/>
    </row>
    <row r="576" spans="1:14" s="33" customFormat="1" ht="24" hidden="1" x14ac:dyDescent="0.2">
      <c r="A576" s="40" t="s">
        <v>563</v>
      </c>
      <c r="B576" s="10" t="s">
        <v>151</v>
      </c>
      <c r="C576" s="57" t="s">
        <v>696</v>
      </c>
      <c r="D576" s="107"/>
      <c r="E576" s="35">
        <v>11026.501928478096</v>
      </c>
      <c r="F576" s="35">
        <f t="shared" si="54"/>
        <v>0</v>
      </c>
      <c r="G576" s="32"/>
      <c r="H576" s="38">
        <f t="shared" si="55"/>
        <v>0</v>
      </c>
      <c r="I576" s="101"/>
      <c r="J576" s="131"/>
    </row>
    <row r="577" spans="1:10" s="33" customFormat="1" ht="24" hidden="1" x14ac:dyDescent="0.2">
      <c r="A577" s="40" t="s">
        <v>564</v>
      </c>
      <c r="B577" s="10" t="s">
        <v>556</v>
      </c>
      <c r="C577" s="57" t="s">
        <v>696</v>
      </c>
      <c r="D577" s="107"/>
      <c r="E577" s="35">
        <v>11240.926916631528</v>
      </c>
      <c r="F577" s="35">
        <f t="shared" si="54"/>
        <v>0</v>
      </c>
      <c r="G577" s="32"/>
      <c r="H577" s="38">
        <f t="shared" si="55"/>
        <v>0</v>
      </c>
      <c r="I577" s="101"/>
      <c r="J577" s="131"/>
    </row>
    <row r="578" spans="1:10" s="33" customFormat="1" ht="26.25" hidden="1" customHeight="1" x14ac:dyDescent="0.2">
      <c r="A578" s="40" t="s">
        <v>565</v>
      </c>
      <c r="B578" s="10" t="s">
        <v>1135</v>
      </c>
      <c r="C578" s="57" t="s">
        <v>696</v>
      </c>
      <c r="D578" s="107"/>
      <c r="E578" s="35">
        <v>21534.988143723953</v>
      </c>
      <c r="F578" s="35">
        <f t="shared" si="54"/>
        <v>0</v>
      </c>
      <c r="G578" s="32"/>
      <c r="H578" s="38">
        <f t="shared" si="55"/>
        <v>0</v>
      </c>
      <c r="I578" s="101"/>
      <c r="J578" s="131"/>
    </row>
    <row r="579" spans="1:10" s="33" customFormat="1" ht="26.25" hidden="1" customHeight="1" x14ac:dyDescent="0.2">
      <c r="A579" s="40" t="s">
        <v>1024</v>
      </c>
      <c r="B579" s="10" t="s">
        <v>1136</v>
      </c>
      <c r="C579" s="57" t="s">
        <v>696</v>
      </c>
      <c r="D579" s="107"/>
      <c r="E579" s="35">
        <v>25186.568820112836</v>
      </c>
      <c r="F579" s="35">
        <f t="shared" si="54"/>
        <v>0</v>
      </c>
      <c r="G579" s="32"/>
      <c r="H579" s="38">
        <f t="shared" si="55"/>
        <v>0</v>
      </c>
      <c r="I579" s="101"/>
      <c r="J579" s="131"/>
    </row>
    <row r="580" spans="1:10" s="33" customFormat="1" ht="12" hidden="1" customHeight="1" x14ac:dyDescent="0.2">
      <c r="A580" s="40" t="s">
        <v>1025</v>
      </c>
      <c r="B580" s="10" t="s">
        <v>223</v>
      </c>
      <c r="C580" s="57" t="s">
        <v>236</v>
      </c>
      <c r="D580" s="114"/>
      <c r="E580" s="35">
        <v>10433.449381482478</v>
      </c>
      <c r="F580" s="35">
        <f t="shared" si="54"/>
        <v>0</v>
      </c>
      <c r="G580" s="32"/>
      <c r="H580" s="38">
        <f t="shared" si="55"/>
        <v>0</v>
      </c>
      <c r="I580" s="101"/>
      <c r="J580" s="131"/>
    </row>
    <row r="581" spans="1:10" s="33" customFormat="1" ht="12" hidden="1" customHeight="1" x14ac:dyDescent="0.2">
      <c r="A581" s="40" t="s">
        <v>1026</v>
      </c>
      <c r="B581" s="10" t="s">
        <v>597</v>
      </c>
      <c r="C581" s="57" t="s">
        <v>236</v>
      </c>
      <c r="D581" s="114"/>
      <c r="E581" s="35">
        <v>11580.711420762478</v>
      </c>
      <c r="F581" s="35">
        <f t="shared" si="54"/>
        <v>0</v>
      </c>
      <c r="G581" s="32"/>
      <c r="H581" s="38">
        <f t="shared" si="55"/>
        <v>0</v>
      </c>
      <c r="I581" s="101"/>
      <c r="J581" s="131"/>
    </row>
    <row r="582" spans="1:10" s="33" customFormat="1" ht="12" hidden="1" customHeight="1" x14ac:dyDescent="0.2">
      <c r="A582" s="40" t="s">
        <v>1027</v>
      </c>
      <c r="B582" s="10" t="s">
        <v>224</v>
      </c>
      <c r="C582" s="57" t="s">
        <v>236</v>
      </c>
      <c r="D582" s="114"/>
      <c r="E582" s="35">
        <v>12862.193310230972</v>
      </c>
      <c r="F582" s="35">
        <f t="shared" si="54"/>
        <v>0</v>
      </c>
      <c r="G582" s="32"/>
      <c r="H582" s="38">
        <f t="shared" si="55"/>
        <v>0</v>
      </c>
      <c r="I582" s="101"/>
      <c r="J582" s="131"/>
    </row>
    <row r="583" spans="1:10" s="33" customFormat="1" ht="12" hidden="1" customHeight="1" x14ac:dyDescent="0.2">
      <c r="A583" s="40" t="s">
        <v>1028</v>
      </c>
      <c r="B583" s="10" t="s">
        <v>598</v>
      </c>
      <c r="C583" s="57" t="s">
        <v>236</v>
      </c>
      <c r="D583" s="114"/>
      <c r="E583" s="35">
        <v>13495.338751755969</v>
      </c>
      <c r="F583" s="35">
        <f t="shared" si="54"/>
        <v>0</v>
      </c>
      <c r="G583" s="32"/>
      <c r="H583" s="38">
        <f t="shared" si="55"/>
        <v>0</v>
      </c>
      <c r="I583" s="101"/>
      <c r="J583" s="131"/>
    </row>
    <row r="584" spans="1:10" s="33" customFormat="1" ht="12" hidden="1" customHeight="1" x14ac:dyDescent="0.2">
      <c r="A584" s="40" t="s">
        <v>1029</v>
      </c>
      <c r="B584" s="10" t="s">
        <v>599</v>
      </c>
      <c r="C584" s="57" t="s">
        <v>236</v>
      </c>
      <c r="D584" s="114"/>
      <c r="E584" s="35">
        <v>10169.740490371467</v>
      </c>
      <c r="F584" s="35">
        <f t="shared" si="54"/>
        <v>0</v>
      </c>
      <c r="G584" s="32"/>
      <c r="H584" s="38">
        <f t="shared" si="55"/>
        <v>0</v>
      </c>
      <c r="I584" s="101"/>
      <c r="J584" s="131"/>
    </row>
    <row r="585" spans="1:10" s="33" customFormat="1" ht="12" hidden="1" customHeight="1" x14ac:dyDescent="0.2">
      <c r="A585" s="40" t="s">
        <v>1030</v>
      </c>
      <c r="B585" s="10" t="s">
        <v>225</v>
      </c>
      <c r="C585" s="57" t="s">
        <v>236</v>
      </c>
      <c r="D585" s="114"/>
      <c r="E585" s="35">
        <v>22713.503945134657</v>
      </c>
      <c r="F585" s="35">
        <f t="shared" si="54"/>
        <v>0</v>
      </c>
      <c r="G585" s="32"/>
      <c r="H585" s="38">
        <f t="shared" si="55"/>
        <v>0</v>
      </c>
      <c r="I585" s="101"/>
      <c r="J585" s="131"/>
    </row>
    <row r="586" spans="1:10" s="33" customFormat="1" ht="12" hidden="1" customHeight="1" x14ac:dyDescent="0.2">
      <c r="A586" s="40" t="s">
        <v>1031</v>
      </c>
      <c r="B586" s="10" t="s">
        <v>896</v>
      </c>
      <c r="C586" s="57" t="s">
        <v>236</v>
      </c>
      <c r="D586" s="114"/>
      <c r="E586" s="35">
        <v>11911.114611114785</v>
      </c>
      <c r="F586" s="35">
        <f t="shared" si="54"/>
        <v>0</v>
      </c>
      <c r="G586" s="32"/>
      <c r="H586" s="38">
        <f t="shared" si="55"/>
        <v>0</v>
      </c>
      <c r="I586" s="101"/>
      <c r="J586" s="131"/>
    </row>
    <row r="587" spans="1:10" s="33" customFormat="1" ht="12" hidden="1" customHeight="1" x14ac:dyDescent="0.2">
      <c r="A587" s="40" t="s">
        <v>1032</v>
      </c>
      <c r="B587" s="10" t="s">
        <v>897</v>
      </c>
      <c r="C587" s="57" t="s">
        <v>236</v>
      </c>
      <c r="D587" s="114"/>
      <c r="E587" s="35">
        <v>17849.756905634971</v>
      </c>
      <c r="F587" s="35">
        <f>D587*E587</f>
        <v>0</v>
      </c>
      <c r="G587" s="32"/>
      <c r="H587" s="38">
        <f t="shared" si="55"/>
        <v>0</v>
      </c>
      <c r="I587" s="101"/>
      <c r="J587" s="131"/>
    </row>
    <row r="588" spans="1:10" s="33" customFormat="1" ht="12" hidden="1" customHeight="1" x14ac:dyDescent="0.2">
      <c r="A588" s="40" t="s">
        <v>1033</v>
      </c>
      <c r="B588" s="10" t="s">
        <v>895</v>
      </c>
      <c r="C588" s="57" t="s">
        <v>236</v>
      </c>
      <c r="D588" s="114"/>
      <c r="E588" s="35">
        <v>93718.766832081266</v>
      </c>
      <c r="F588" s="35">
        <f>D588*E588</f>
        <v>0</v>
      </c>
      <c r="G588" s="32"/>
      <c r="H588" s="38">
        <f t="shared" si="55"/>
        <v>0</v>
      </c>
      <c r="I588" s="101"/>
      <c r="J588" s="131"/>
    </row>
    <row r="589" spans="1:10" s="33" customFormat="1" ht="12" hidden="1" customHeight="1" x14ac:dyDescent="0.2">
      <c r="A589" s="40" t="s">
        <v>566</v>
      </c>
      <c r="B589" s="10" t="s">
        <v>840</v>
      </c>
      <c r="C589" s="57" t="s">
        <v>236</v>
      </c>
      <c r="D589" s="114"/>
      <c r="E589" s="35">
        <v>153390.88303321032</v>
      </c>
      <c r="F589" s="35">
        <f>D589*E589</f>
        <v>0</v>
      </c>
      <c r="G589" s="32"/>
      <c r="H589" s="38">
        <f t="shared" si="55"/>
        <v>0</v>
      </c>
      <c r="I589" s="101"/>
      <c r="J589" s="131"/>
    </row>
    <row r="590" spans="1:10" s="33" customFormat="1" ht="12" hidden="1" customHeight="1" x14ac:dyDescent="0.2">
      <c r="A590" s="40" t="s">
        <v>567</v>
      </c>
      <c r="B590" s="10" t="s">
        <v>1346</v>
      </c>
      <c r="C590" s="57" t="s">
        <v>236</v>
      </c>
      <c r="D590" s="114"/>
      <c r="E590" s="35">
        <v>59127.708587594694</v>
      </c>
      <c r="F590" s="35">
        <f t="shared" ref="F590" si="56">D590*E590</f>
        <v>0</v>
      </c>
      <c r="G590" s="32"/>
      <c r="H590" s="38">
        <f t="shared" si="55"/>
        <v>0</v>
      </c>
      <c r="I590" s="101"/>
      <c r="J590" s="131"/>
    </row>
    <row r="591" spans="1:10" s="33" customFormat="1" ht="12" hidden="1" customHeight="1" x14ac:dyDescent="0.2">
      <c r="A591" s="40" t="s">
        <v>567</v>
      </c>
      <c r="B591" s="10" t="s">
        <v>42</v>
      </c>
      <c r="C591" s="57" t="s">
        <v>236</v>
      </c>
      <c r="D591" s="114"/>
      <c r="E591" s="35">
        <v>181065.89336452246</v>
      </c>
      <c r="F591" s="35">
        <f t="shared" si="54"/>
        <v>0</v>
      </c>
      <c r="G591" s="32"/>
      <c r="H591" s="38">
        <f t="shared" si="55"/>
        <v>0</v>
      </c>
      <c r="I591" s="101"/>
      <c r="J591" s="131"/>
    </row>
    <row r="592" spans="1:10" s="33" customFormat="1" ht="12" hidden="1" customHeight="1" x14ac:dyDescent="0.2">
      <c r="A592" s="40" t="s">
        <v>364</v>
      </c>
      <c r="B592" s="10" t="s">
        <v>936</v>
      </c>
      <c r="C592" s="57" t="s">
        <v>236</v>
      </c>
      <c r="D592" s="114"/>
      <c r="E592" s="35">
        <v>196774.58951171371</v>
      </c>
      <c r="F592" s="35">
        <f>D592*E592</f>
        <v>0</v>
      </c>
      <c r="G592" s="32"/>
      <c r="H592" s="38">
        <f t="shared" si="55"/>
        <v>0</v>
      </c>
      <c r="I592" s="101"/>
      <c r="J592" s="131"/>
    </row>
    <row r="593" spans="1:11" s="33" customFormat="1" ht="12" hidden="1" customHeight="1" x14ac:dyDescent="0.2">
      <c r="A593" s="40" t="s">
        <v>364</v>
      </c>
      <c r="B593" s="10" t="s">
        <v>1205</v>
      </c>
      <c r="C593" s="57" t="s">
        <v>236</v>
      </c>
      <c r="D593" s="114"/>
      <c r="E593" s="35">
        <v>208948.14661241244</v>
      </c>
      <c r="F593" s="35">
        <f>D593*E593</f>
        <v>0</v>
      </c>
      <c r="G593" s="32"/>
      <c r="H593" s="38">
        <f t="shared" si="55"/>
        <v>0</v>
      </c>
      <c r="I593" s="101"/>
      <c r="J593" s="131"/>
    </row>
    <row r="594" spans="1:11" s="33" customFormat="1" ht="24" hidden="1" x14ac:dyDescent="0.2">
      <c r="A594" s="40" t="s">
        <v>365</v>
      </c>
      <c r="B594" s="10" t="s">
        <v>1246</v>
      </c>
      <c r="C594" s="57" t="s">
        <v>236</v>
      </c>
      <c r="D594" s="107"/>
      <c r="E594" s="35">
        <v>208948.14661241244</v>
      </c>
      <c r="F594" s="35">
        <f t="shared" si="54"/>
        <v>0</v>
      </c>
      <c r="G594" s="32"/>
      <c r="H594" s="38">
        <f t="shared" si="55"/>
        <v>0</v>
      </c>
      <c r="I594" s="101"/>
      <c r="J594" s="131"/>
    </row>
    <row r="595" spans="1:11" s="33" customFormat="1" ht="36" hidden="1" customHeight="1" x14ac:dyDescent="0.2">
      <c r="A595" s="40" t="s">
        <v>366</v>
      </c>
      <c r="B595" s="10" t="s">
        <v>95</v>
      </c>
      <c r="C595" s="57" t="s">
        <v>236</v>
      </c>
      <c r="D595" s="107"/>
      <c r="E595" s="35">
        <v>170873.92335584748</v>
      </c>
      <c r="F595" s="35">
        <f t="shared" si="54"/>
        <v>0</v>
      </c>
      <c r="G595" s="32"/>
      <c r="H595" s="38">
        <f t="shared" si="55"/>
        <v>0</v>
      </c>
      <c r="I595" s="101"/>
      <c r="J595" s="131"/>
    </row>
    <row r="596" spans="1:11" s="33" customFormat="1" ht="36" hidden="1" x14ac:dyDescent="0.2">
      <c r="A596" s="40" t="s">
        <v>1137</v>
      </c>
      <c r="B596" s="10" t="s">
        <v>1207</v>
      </c>
      <c r="C596" s="57" t="s">
        <v>236</v>
      </c>
      <c r="D596" s="107"/>
      <c r="E596" s="35">
        <v>612705.4251949836</v>
      </c>
      <c r="F596" s="35">
        <f>D596*E596</f>
        <v>0</v>
      </c>
      <c r="G596" s="32"/>
      <c r="H596" s="38">
        <f t="shared" si="55"/>
        <v>0</v>
      </c>
      <c r="I596" s="101"/>
      <c r="J596" s="131"/>
    </row>
    <row r="597" spans="1:11" s="33" customFormat="1" ht="12" hidden="1" customHeight="1" x14ac:dyDescent="0.2">
      <c r="A597" s="40" t="s">
        <v>417</v>
      </c>
      <c r="B597" s="10" t="s">
        <v>470</v>
      </c>
      <c r="C597" s="57"/>
      <c r="D597" s="114"/>
      <c r="E597" s="35"/>
      <c r="F597" s="35"/>
      <c r="G597" s="32"/>
      <c r="H597" s="38"/>
      <c r="I597" s="101"/>
      <c r="J597" s="131"/>
    </row>
    <row r="598" spans="1:11" s="33" customFormat="1" ht="12" hidden="1" customHeight="1" x14ac:dyDescent="0.2">
      <c r="A598" s="40" t="s">
        <v>465</v>
      </c>
      <c r="B598" s="10" t="s">
        <v>983</v>
      </c>
      <c r="C598" s="57" t="s">
        <v>696</v>
      </c>
      <c r="D598" s="114"/>
      <c r="E598" s="35">
        <v>6486.2133760513125</v>
      </c>
      <c r="F598" s="35">
        <f>D598*E598</f>
        <v>0</v>
      </c>
      <c r="G598" s="32"/>
      <c r="H598" s="38">
        <f t="shared" ref="H598:H604" si="57">F598/$G$810</f>
        <v>0</v>
      </c>
      <c r="I598" s="101"/>
      <c r="J598" s="131"/>
    </row>
    <row r="599" spans="1:11" s="33" customFormat="1" ht="12" hidden="1" customHeight="1" x14ac:dyDescent="0.2">
      <c r="A599" s="40" t="s">
        <v>466</v>
      </c>
      <c r="B599" s="10" t="s">
        <v>299</v>
      </c>
      <c r="C599" s="57" t="s">
        <v>696</v>
      </c>
      <c r="D599" s="114"/>
      <c r="E599" s="35">
        <v>5152.5140271748587</v>
      </c>
      <c r="F599" s="35">
        <f t="shared" ref="F599:F604" si="58">D599*E599</f>
        <v>0</v>
      </c>
      <c r="G599" s="32"/>
      <c r="H599" s="38">
        <f t="shared" si="57"/>
        <v>0</v>
      </c>
      <c r="I599" s="101"/>
      <c r="J599" s="131"/>
    </row>
    <row r="600" spans="1:11" s="33" customFormat="1" ht="11.25" hidden="1" customHeight="1" x14ac:dyDescent="0.2">
      <c r="A600" s="40" t="s">
        <v>467</v>
      </c>
      <c r="B600" s="10" t="s">
        <v>300</v>
      </c>
      <c r="C600" s="57" t="s">
        <v>696</v>
      </c>
      <c r="D600" s="114"/>
      <c r="E600" s="35">
        <v>3703.9240428554263</v>
      </c>
      <c r="F600" s="35">
        <f t="shared" si="58"/>
        <v>0</v>
      </c>
      <c r="G600" s="32"/>
      <c r="H600" s="38">
        <f t="shared" si="57"/>
        <v>0</v>
      </c>
      <c r="I600" s="101"/>
      <c r="J600" s="131"/>
    </row>
    <row r="601" spans="1:11" s="33" customFormat="1" ht="12" hidden="1" customHeight="1" x14ac:dyDescent="0.2">
      <c r="A601" s="40" t="s">
        <v>468</v>
      </c>
      <c r="B601" s="10" t="s">
        <v>301</v>
      </c>
      <c r="C601" s="57" t="s">
        <v>696</v>
      </c>
      <c r="D601" s="114"/>
      <c r="E601" s="35">
        <v>3151.639955951513</v>
      </c>
      <c r="F601" s="35">
        <f t="shared" si="58"/>
        <v>0</v>
      </c>
      <c r="G601" s="32"/>
      <c r="H601" s="38">
        <f t="shared" si="57"/>
        <v>0</v>
      </c>
      <c r="I601" s="101"/>
      <c r="J601" s="131"/>
    </row>
    <row r="602" spans="1:11" s="33" customFormat="1" ht="12" hidden="1" customHeight="1" x14ac:dyDescent="0.2">
      <c r="A602" s="40" t="s">
        <v>984</v>
      </c>
      <c r="B602" s="10" t="s">
        <v>394</v>
      </c>
      <c r="C602" s="57" t="s">
        <v>696</v>
      </c>
      <c r="D602" s="114"/>
      <c r="E602" s="35">
        <v>2625.2516665647663</v>
      </c>
      <c r="F602" s="35">
        <f t="shared" si="58"/>
        <v>0</v>
      </c>
      <c r="G602" s="32"/>
      <c r="H602" s="38">
        <f t="shared" si="57"/>
        <v>0</v>
      </c>
      <c r="I602" s="101"/>
      <c r="J602" s="131"/>
    </row>
    <row r="603" spans="1:11" s="33" customFormat="1" ht="12" hidden="1" customHeight="1" x14ac:dyDescent="0.2">
      <c r="A603" s="40" t="s">
        <v>985</v>
      </c>
      <c r="B603" s="10" t="s">
        <v>395</v>
      </c>
      <c r="C603" s="57" t="s">
        <v>236</v>
      </c>
      <c r="D603" s="114"/>
      <c r="E603" s="35">
        <v>6342.7725040398582</v>
      </c>
      <c r="F603" s="35">
        <f t="shared" si="58"/>
        <v>0</v>
      </c>
      <c r="G603" s="32"/>
      <c r="H603" s="38">
        <f t="shared" si="57"/>
        <v>0</v>
      </c>
      <c r="I603" s="101"/>
      <c r="J603" s="131"/>
    </row>
    <row r="604" spans="1:11" s="33" customFormat="1" ht="12.75" hidden="1" customHeight="1" x14ac:dyDescent="0.2">
      <c r="A604" s="40" t="s">
        <v>986</v>
      </c>
      <c r="B604" s="10" t="s">
        <v>469</v>
      </c>
      <c r="C604" s="57" t="s">
        <v>236</v>
      </c>
      <c r="D604" s="114"/>
      <c r="E604" s="35">
        <v>6168.0960331548577</v>
      </c>
      <c r="F604" s="35">
        <f t="shared" si="58"/>
        <v>0</v>
      </c>
      <c r="G604" s="32"/>
      <c r="H604" s="38">
        <f t="shared" si="57"/>
        <v>0</v>
      </c>
      <c r="I604" s="101"/>
      <c r="J604" s="131"/>
    </row>
    <row r="605" spans="1:11" s="33" customFormat="1" ht="12" hidden="1" customHeight="1" x14ac:dyDescent="0.2">
      <c r="A605" s="40" t="s">
        <v>418</v>
      </c>
      <c r="B605" s="10" t="s">
        <v>413</v>
      </c>
      <c r="C605" s="57"/>
      <c r="D605" s="114"/>
      <c r="E605" s="35"/>
      <c r="F605" s="35"/>
      <c r="G605" s="32"/>
      <c r="H605" s="38"/>
      <c r="I605" s="101"/>
      <c r="J605" s="131"/>
      <c r="K605" s="135"/>
    </row>
    <row r="606" spans="1:11" s="33" customFormat="1" ht="12" hidden="1" customHeight="1" x14ac:dyDescent="0.2">
      <c r="A606" s="40" t="s">
        <v>712</v>
      </c>
      <c r="B606" s="10" t="s">
        <v>1211</v>
      </c>
      <c r="C606" s="57" t="s">
        <v>696</v>
      </c>
      <c r="D606" s="114"/>
      <c r="E606" s="35">
        <v>6985.7877347573203</v>
      </c>
      <c r="F606" s="35">
        <f>D606*E606</f>
        <v>0</v>
      </c>
      <c r="G606" s="32"/>
      <c r="H606" s="38">
        <f t="shared" ref="H606:H622" si="59">F606/$G$810</f>
        <v>0</v>
      </c>
      <c r="I606" s="101"/>
      <c r="J606" s="131"/>
      <c r="K606" s="135"/>
    </row>
    <row r="607" spans="1:11" s="33" customFormat="1" ht="24" hidden="1" x14ac:dyDescent="0.2">
      <c r="A607" s="40" t="s">
        <v>713</v>
      </c>
      <c r="B607" s="10" t="s">
        <v>462</v>
      </c>
      <c r="C607" s="57" t="s">
        <v>696</v>
      </c>
      <c r="D607" s="107"/>
      <c r="E607" s="35">
        <v>6591.4070134624935</v>
      </c>
      <c r="F607" s="35">
        <f t="shared" ref="F607:F616" si="60">D607*E607</f>
        <v>0</v>
      </c>
      <c r="G607" s="32"/>
      <c r="H607" s="38">
        <f t="shared" si="59"/>
        <v>0</v>
      </c>
      <c r="I607" s="101"/>
      <c r="J607" s="131"/>
      <c r="K607" s="135"/>
    </row>
    <row r="608" spans="1:11" s="33" customFormat="1" ht="12" hidden="1" customHeight="1" x14ac:dyDescent="0.2">
      <c r="A608" s="40" t="s">
        <v>461</v>
      </c>
      <c r="B608" s="10" t="s">
        <v>334</v>
      </c>
      <c r="C608" s="57" t="s">
        <v>696</v>
      </c>
      <c r="D608" s="114"/>
      <c r="E608" s="35">
        <v>8121.0912882743287</v>
      </c>
      <c r="F608" s="35">
        <f t="shared" si="60"/>
        <v>0</v>
      </c>
      <c r="G608" s="32"/>
      <c r="H608" s="38">
        <f t="shared" si="59"/>
        <v>0</v>
      </c>
      <c r="I608" s="101"/>
      <c r="J608" s="131"/>
      <c r="K608" s="135"/>
    </row>
    <row r="609" spans="1:11" s="33" customFormat="1" ht="12.75" hidden="1" customHeight="1" x14ac:dyDescent="0.2">
      <c r="A609" s="40" t="s">
        <v>1034</v>
      </c>
      <c r="B609" s="10" t="s">
        <v>973</v>
      </c>
      <c r="C609" s="57" t="s">
        <v>696</v>
      </c>
      <c r="D609" s="114"/>
      <c r="E609" s="35">
        <v>19963.89916639182</v>
      </c>
      <c r="F609" s="35">
        <f>D609*E609</f>
        <v>0</v>
      </c>
      <c r="G609" s="32"/>
      <c r="H609" s="38">
        <f t="shared" si="59"/>
        <v>0</v>
      </c>
      <c r="I609" s="101"/>
      <c r="J609" s="131"/>
      <c r="K609" s="135"/>
    </row>
    <row r="610" spans="1:11" s="33" customFormat="1" ht="12" hidden="1" customHeight="1" x14ac:dyDescent="0.2">
      <c r="A610" s="40" t="s">
        <v>1035</v>
      </c>
      <c r="B610" s="10" t="s">
        <v>1187</v>
      </c>
      <c r="C610" s="57" t="s">
        <v>236</v>
      </c>
      <c r="D610" s="107"/>
      <c r="E610" s="35">
        <v>42211.776873022696</v>
      </c>
      <c r="F610" s="35">
        <f t="shared" si="60"/>
        <v>0</v>
      </c>
      <c r="G610" s="32"/>
      <c r="H610" s="38">
        <f t="shared" si="59"/>
        <v>0</v>
      </c>
      <c r="I610" s="101"/>
      <c r="J610" s="131"/>
      <c r="K610" s="135"/>
    </row>
    <row r="611" spans="1:11" s="33" customFormat="1" ht="24" hidden="1" x14ac:dyDescent="0.2">
      <c r="A611" s="40" t="s">
        <v>1036</v>
      </c>
      <c r="B611" s="10" t="s">
        <v>974</v>
      </c>
      <c r="C611" s="57" t="s">
        <v>236</v>
      </c>
      <c r="D611" s="107"/>
      <c r="E611" s="35">
        <v>7803.2096751540394</v>
      </c>
      <c r="F611" s="35">
        <f>D611*E611</f>
        <v>0</v>
      </c>
      <c r="G611" s="32"/>
      <c r="H611" s="38">
        <f t="shared" si="59"/>
        <v>0</v>
      </c>
      <c r="I611" s="101"/>
      <c r="J611" s="131"/>
      <c r="K611" s="135"/>
    </row>
    <row r="612" spans="1:11" s="33" customFormat="1" ht="12" hidden="1" customHeight="1" x14ac:dyDescent="0.2">
      <c r="A612" s="40" t="s">
        <v>1037</v>
      </c>
      <c r="B612" s="10" t="s">
        <v>1343</v>
      </c>
      <c r="C612" s="57" t="s">
        <v>236</v>
      </c>
      <c r="D612" s="114"/>
      <c r="E612" s="35">
        <v>21840.967421372887</v>
      </c>
      <c r="F612" s="35">
        <f t="shared" si="60"/>
        <v>0</v>
      </c>
      <c r="G612" s="32"/>
      <c r="H612" s="38">
        <f t="shared" si="59"/>
        <v>0</v>
      </c>
      <c r="I612" s="101"/>
      <c r="J612" s="131"/>
      <c r="K612" s="135"/>
    </row>
    <row r="613" spans="1:11" s="33" customFormat="1" ht="24" hidden="1" x14ac:dyDescent="0.2">
      <c r="A613" s="40" t="s">
        <v>1038</v>
      </c>
      <c r="B613" s="10" t="s">
        <v>1344</v>
      </c>
      <c r="C613" s="57" t="s">
        <v>236</v>
      </c>
      <c r="D613" s="107"/>
      <c r="E613" s="35">
        <v>141546.60726433221</v>
      </c>
      <c r="F613" s="35">
        <f t="shared" si="60"/>
        <v>0</v>
      </c>
      <c r="G613" s="32"/>
      <c r="H613" s="38">
        <f t="shared" si="59"/>
        <v>0</v>
      </c>
      <c r="I613" s="101"/>
      <c r="J613" s="131"/>
      <c r="K613" s="135"/>
    </row>
    <row r="614" spans="1:11" s="33" customFormat="1" ht="24" hidden="1" x14ac:dyDescent="0.2">
      <c r="A614" s="40" t="s">
        <v>1039</v>
      </c>
      <c r="B614" s="10" t="s">
        <v>43</v>
      </c>
      <c r="C614" s="57" t="s">
        <v>236</v>
      </c>
      <c r="D614" s="107"/>
      <c r="E614" s="35">
        <v>153894.16045655755</v>
      </c>
      <c r="F614" s="35">
        <f t="shared" si="60"/>
        <v>0</v>
      </c>
      <c r="G614" s="32"/>
      <c r="H614" s="38">
        <f t="shared" si="59"/>
        <v>0</v>
      </c>
      <c r="I614" s="101"/>
      <c r="J614" s="131"/>
      <c r="K614" s="135"/>
    </row>
    <row r="615" spans="1:11" s="33" customFormat="1" ht="12" hidden="1" customHeight="1" x14ac:dyDescent="0.2">
      <c r="A615" s="40" t="s">
        <v>1039</v>
      </c>
      <c r="B615" s="10" t="s">
        <v>66</v>
      </c>
      <c r="C615" s="57" t="s">
        <v>236</v>
      </c>
      <c r="D615" s="107"/>
      <c r="E615" s="35">
        <v>49660.844179524152</v>
      </c>
      <c r="F615" s="35">
        <f t="shared" si="60"/>
        <v>0</v>
      </c>
      <c r="G615" s="32"/>
      <c r="H615" s="38">
        <f t="shared" si="59"/>
        <v>0</v>
      </c>
      <c r="I615" s="101"/>
      <c r="J615" s="131"/>
    </row>
    <row r="616" spans="1:11" s="33" customFormat="1" ht="12" hidden="1" customHeight="1" x14ac:dyDescent="0.2">
      <c r="A616" s="40" t="s">
        <v>714</v>
      </c>
      <c r="B616" s="10" t="s">
        <v>74</v>
      </c>
      <c r="C616" s="57" t="s">
        <v>236</v>
      </c>
      <c r="D616" s="107"/>
      <c r="E616" s="35">
        <v>16738.843741350076</v>
      </c>
      <c r="F616" s="35">
        <f t="shared" si="60"/>
        <v>0</v>
      </c>
      <c r="G616" s="32"/>
      <c r="H616" s="38">
        <f t="shared" si="59"/>
        <v>0</v>
      </c>
      <c r="I616" s="101"/>
      <c r="J616" s="131"/>
    </row>
    <row r="617" spans="1:11" s="33" customFormat="1" ht="12" hidden="1" customHeight="1" x14ac:dyDescent="0.2">
      <c r="A617" s="40" t="s">
        <v>1040</v>
      </c>
      <c r="B617" s="10" t="s">
        <v>954</v>
      </c>
      <c r="C617" s="57" t="s">
        <v>236</v>
      </c>
      <c r="D617" s="107"/>
      <c r="E617" s="35">
        <v>10984.714439445672</v>
      </c>
      <c r="F617" s="35">
        <f>D617*E617</f>
        <v>0</v>
      </c>
      <c r="G617" s="32"/>
      <c r="H617" s="38">
        <f t="shared" si="59"/>
        <v>0</v>
      </c>
      <c r="I617" s="101"/>
      <c r="J617" s="131"/>
    </row>
    <row r="618" spans="1:11" s="33" customFormat="1" ht="23.25" hidden="1" customHeight="1" x14ac:dyDescent="0.2">
      <c r="A618" s="40" t="s">
        <v>1041</v>
      </c>
      <c r="B618" s="10" t="s">
        <v>267</v>
      </c>
      <c r="C618" s="57" t="s">
        <v>696</v>
      </c>
      <c r="D618" s="107"/>
      <c r="E618" s="35">
        <v>3793.193286382641</v>
      </c>
      <c r="F618" s="35">
        <f>D618*E618</f>
        <v>0</v>
      </c>
      <c r="G618" s="32"/>
      <c r="H618" s="38">
        <f t="shared" si="59"/>
        <v>0</v>
      </c>
      <c r="I618" s="101"/>
      <c r="J618" s="131"/>
    </row>
    <row r="619" spans="1:11" s="33" customFormat="1" ht="23.25" hidden="1" customHeight="1" x14ac:dyDescent="0.2">
      <c r="A619" s="40" t="s">
        <v>1042</v>
      </c>
      <c r="B619" s="10" t="s">
        <v>266</v>
      </c>
      <c r="C619" s="57" t="s">
        <v>696</v>
      </c>
      <c r="D619" s="107"/>
      <c r="E619" s="35">
        <v>5265.4525022622465</v>
      </c>
      <c r="F619" s="35">
        <f>D619*E619</f>
        <v>0</v>
      </c>
      <c r="G619" s="32"/>
      <c r="H619" s="38">
        <f t="shared" si="59"/>
        <v>0</v>
      </c>
      <c r="I619" s="101"/>
      <c r="J619" s="131"/>
    </row>
    <row r="620" spans="1:11" s="33" customFormat="1" ht="24" hidden="1" customHeight="1" x14ac:dyDescent="0.2">
      <c r="A620" s="40" t="s">
        <v>1043</v>
      </c>
      <c r="B620" s="10" t="s">
        <v>220</v>
      </c>
      <c r="C620" s="57" t="s">
        <v>696</v>
      </c>
      <c r="D620" s="107"/>
      <c r="E620" s="35">
        <v>5075.6170480613418</v>
      </c>
      <c r="F620" s="35">
        <f t="shared" ref="F620:F621" si="61">D620*E620</f>
        <v>0</v>
      </c>
      <c r="G620" s="32"/>
      <c r="H620" s="38">
        <f t="shared" si="59"/>
        <v>0</v>
      </c>
      <c r="I620" s="101"/>
      <c r="J620" s="131"/>
    </row>
    <row r="621" spans="1:11" s="33" customFormat="1" ht="24" hidden="1" x14ac:dyDescent="0.2">
      <c r="A621" s="40" t="s">
        <v>1044</v>
      </c>
      <c r="B621" s="10" t="s">
        <v>357</v>
      </c>
      <c r="C621" s="57" t="s">
        <v>696</v>
      </c>
      <c r="D621" s="107"/>
      <c r="E621" s="35">
        <v>5433.1834631536221</v>
      </c>
      <c r="F621" s="35">
        <f t="shared" si="61"/>
        <v>0</v>
      </c>
      <c r="G621" s="32"/>
      <c r="H621" s="38">
        <f t="shared" si="59"/>
        <v>0</v>
      </c>
      <c r="I621" s="101"/>
      <c r="J621" s="131"/>
    </row>
    <row r="622" spans="1:11" s="33" customFormat="1" ht="12" hidden="1" customHeight="1" x14ac:dyDescent="0.2">
      <c r="A622" s="40" t="s">
        <v>1045</v>
      </c>
      <c r="B622" s="10" t="s">
        <v>786</v>
      </c>
      <c r="C622" s="57" t="s">
        <v>696</v>
      </c>
      <c r="D622" s="107"/>
      <c r="E622" s="35">
        <v>4018.1966842396405</v>
      </c>
      <c r="F622" s="35">
        <f>D622*E622</f>
        <v>0</v>
      </c>
      <c r="G622" s="32"/>
      <c r="H622" s="38">
        <f t="shared" si="59"/>
        <v>0</v>
      </c>
      <c r="I622" s="101"/>
      <c r="J622" s="131"/>
    </row>
    <row r="623" spans="1:11" s="33" customFormat="1" ht="12" hidden="1" customHeight="1" x14ac:dyDescent="0.2">
      <c r="A623" s="40" t="s">
        <v>738</v>
      </c>
      <c r="B623" s="10" t="s">
        <v>414</v>
      </c>
      <c r="C623" s="57"/>
      <c r="D623" s="107"/>
      <c r="E623" s="35"/>
      <c r="F623" s="35"/>
      <c r="G623" s="32"/>
      <c r="H623" s="38"/>
      <c r="I623" s="101"/>
      <c r="J623" s="131"/>
    </row>
    <row r="624" spans="1:11" s="33" customFormat="1" ht="26.25" hidden="1" customHeight="1" x14ac:dyDescent="0.2">
      <c r="A624" s="40" t="s">
        <v>471</v>
      </c>
      <c r="B624" s="10" t="s">
        <v>795</v>
      </c>
      <c r="C624" s="57" t="s">
        <v>236</v>
      </c>
      <c r="D624" s="107"/>
      <c r="E624" s="35">
        <v>75033.73169329972</v>
      </c>
      <c r="F624" s="35">
        <f t="shared" ref="F624:F650" si="62">D624*E624</f>
        <v>0</v>
      </c>
      <c r="G624" s="32"/>
      <c r="H624" s="38">
        <f t="shared" ref="H624:H652" si="63">F624/$G$810</f>
        <v>0</v>
      </c>
      <c r="I624" s="101"/>
      <c r="J624" s="131"/>
    </row>
    <row r="625" spans="1:11" s="33" customFormat="1" ht="26.25" hidden="1" customHeight="1" x14ac:dyDescent="0.2">
      <c r="A625" s="40" t="s">
        <v>472</v>
      </c>
      <c r="B625" s="10" t="s">
        <v>1348</v>
      </c>
      <c r="C625" s="57" t="s">
        <v>236</v>
      </c>
      <c r="D625" s="107"/>
      <c r="E625" s="35">
        <v>78197.571052449654</v>
      </c>
      <c r="F625" s="35">
        <f t="shared" si="62"/>
        <v>0</v>
      </c>
      <c r="G625" s="32"/>
      <c r="H625" s="38">
        <f t="shared" si="63"/>
        <v>0</v>
      </c>
      <c r="I625" s="101"/>
      <c r="J625" s="131"/>
    </row>
    <row r="626" spans="1:11" s="33" customFormat="1" ht="24" hidden="1" customHeight="1" x14ac:dyDescent="0.2">
      <c r="A626" s="40" t="s">
        <v>473</v>
      </c>
      <c r="B626" s="10" t="s">
        <v>11</v>
      </c>
      <c r="C626" s="57" t="s">
        <v>236</v>
      </c>
      <c r="D626" s="107"/>
      <c r="E626" s="35">
        <v>42075.036690156558</v>
      </c>
      <c r="F626" s="35">
        <f t="shared" si="62"/>
        <v>0</v>
      </c>
      <c r="G626" s="32"/>
      <c r="H626" s="38">
        <f t="shared" si="63"/>
        <v>0</v>
      </c>
      <c r="I626" s="101"/>
      <c r="J626" s="131"/>
    </row>
    <row r="627" spans="1:11" s="33" customFormat="1" ht="24" hidden="1" customHeight="1" x14ac:dyDescent="0.2">
      <c r="A627" s="40" t="s">
        <v>193</v>
      </c>
      <c r="B627" s="10" t="s">
        <v>363</v>
      </c>
      <c r="C627" s="57" t="s">
        <v>236</v>
      </c>
      <c r="D627" s="107"/>
      <c r="E627" s="35">
        <v>7437.2793511089294</v>
      </c>
      <c r="F627" s="35">
        <f t="shared" si="62"/>
        <v>0</v>
      </c>
      <c r="G627" s="32"/>
      <c r="H627" s="38">
        <f t="shared" si="63"/>
        <v>0</v>
      </c>
      <c r="I627" s="101"/>
      <c r="J627" s="131"/>
    </row>
    <row r="628" spans="1:11" s="33" customFormat="1" ht="24" hidden="1" x14ac:dyDescent="0.2">
      <c r="A628" s="40" t="s">
        <v>474</v>
      </c>
      <c r="B628" s="10" t="s">
        <v>401</v>
      </c>
      <c r="C628" s="57" t="s">
        <v>236</v>
      </c>
      <c r="D628" s="107"/>
      <c r="E628" s="35">
        <v>156780.51314376114</v>
      </c>
      <c r="F628" s="35">
        <f t="shared" si="62"/>
        <v>0</v>
      </c>
      <c r="G628" s="32"/>
      <c r="H628" s="38">
        <f t="shared" si="63"/>
        <v>0</v>
      </c>
      <c r="I628" s="101"/>
      <c r="J628" s="131"/>
    </row>
    <row r="629" spans="1:11" s="33" customFormat="1" ht="12" hidden="1" customHeight="1" x14ac:dyDescent="0.2">
      <c r="A629" s="40" t="s">
        <v>475</v>
      </c>
      <c r="B629" s="10" t="s">
        <v>402</v>
      </c>
      <c r="C629" s="57" t="s">
        <v>236</v>
      </c>
      <c r="D629" s="107"/>
      <c r="E629" s="35">
        <v>37987.948343761156</v>
      </c>
      <c r="F629" s="35">
        <f t="shared" si="62"/>
        <v>0</v>
      </c>
      <c r="G629" s="32"/>
      <c r="H629" s="38">
        <f t="shared" si="63"/>
        <v>0</v>
      </c>
      <c r="I629" s="101"/>
      <c r="J629" s="131"/>
      <c r="K629" s="156"/>
    </row>
    <row r="630" spans="1:11" s="33" customFormat="1" ht="24" hidden="1" x14ac:dyDescent="0.2">
      <c r="A630" s="40" t="s">
        <v>475</v>
      </c>
      <c r="B630" s="10" t="s">
        <v>403</v>
      </c>
      <c r="C630" s="57" t="s">
        <v>236</v>
      </c>
      <c r="D630" s="107"/>
      <c r="E630" s="35">
        <v>45237.578725636158</v>
      </c>
      <c r="F630" s="35">
        <f t="shared" si="62"/>
        <v>0</v>
      </c>
      <c r="G630" s="32"/>
      <c r="H630" s="38">
        <f t="shared" si="63"/>
        <v>0</v>
      </c>
      <c r="I630" s="101"/>
      <c r="J630" s="131"/>
    </row>
    <row r="631" spans="1:11" s="33" customFormat="1" ht="12" hidden="1" customHeight="1" x14ac:dyDescent="0.2">
      <c r="A631" s="40" t="s">
        <v>1046</v>
      </c>
      <c r="B631" s="10" t="s">
        <v>72</v>
      </c>
      <c r="C631" s="57" t="s">
        <v>236</v>
      </c>
      <c r="D631" s="107"/>
      <c r="E631" s="35">
        <v>8098.0706613315215</v>
      </c>
      <c r="F631" s="35">
        <f t="shared" si="62"/>
        <v>0</v>
      </c>
      <c r="G631" s="32"/>
      <c r="H631" s="38">
        <f t="shared" si="63"/>
        <v>0</v>
      </c>
      <c r="I631" s="101"/>
      <c r="J631" s="131"/>
    </row>
    <row r="632" spans="1:11" s="33" customFormat="1" ht="12" hidden="1" customHeight="1" x14ac:dyDescent="0.2">
      <c r="A632" s="40" t="s">
        <v>1047</v>
      </c>
      <c r="B632" s="10" t="s">
        <v>493</v>
      </c>
      <c r="C632" s="57" t="s">
        <v>236</v>
      </c>
      <c r="D632" s="107"/>
      <c r="E632" s="35">
        <v>44693.65655566052</v>
      </c>
      <c r="F632" s="35">
        <f t="shared" si="62"/>
        <v>0</v>
      </c>
      <c r="G632" s="32"/>
      <c r="H632" s="38">
        <f t="shared" si="63"/>
        <v>0</v>
      </c>
      <c r="I632" s="101"/>
      <c r="J632" s="131"/>
    </row>
    <row r="633" spans="1:11" s="33" customFormat="1" ht="24" hidden="1" x14ac:dyDescent="0.2">
      <c r="A633" s="40" t="s">
        <v>1048</v>
      </c>
      <c r="B633" s="10" t="s">
        <v>494</v>
      </c>
      <c r="C633" s="57" t="s">
        <v>236</v>
      </c>
      <c r="D633" s="107"/>
      <c r="E633" s="35">
        <v>63775.23402873976</v>
      </c>
      <c r="F633" s="35">
        <f t="shared" si="62"/>
        <v>0</v>
      </c>
      <c r="G633" s="32"/>
      <c r="H633" s="38">
        <f t="shared" si="63"/>
        <v>0</v>
      </c>
      <c r="I633" s="101"/>
      <c r="J633" s="131"/>
    </row>
    <row r="634" spans="1:11" s="33" customFormat="1" ht="24" hidden="1" x14ac:dyDescent="0.2">
      <c r="A634" s="40" t="s">
        <v>1049</v>
      </c>
      <c r="B634" s="10" t="s">
        <v>252</v>
      </c>
      <c r="C634" s="57" t="s">
        <v>236</v>
      </c>
      <c r="D634" s="107"/>
      <c r="E634" s="35">
        <v>53895.900457066156</v>
      </c>
      <c r="F634" s="35">
        <f t="shared" si="62"/>
        <v>0</v>
      </c>
      <c r="G634" s="32"/>
      <c r="H634" s="38">
        <f t="shared" si="63"/>
        <v>0</v>
      </c>
      <c r="I634" s="101"/>
      <c r="J634" s="131"/>
    </row>
    <row r="635" spans="1:11" s="33" customFormat="1" ht="24" hidden="1" x14ac:dyDescent="0.2">
      <c r="A635" s="40" t="s">
        <v>476</v>
      </c>
      <c r="B635" s="10" t="s">
        <v>44</v>
      </c>
      <c r="C635" s="57" t="s">
        <v>236</v>
      </c>
      <c r="D635" s="107"/>
      <c r="E635" s="35">
        <v>30913.639066790027</v>
      </c>
      <c r="F635" s="35">
        <f>D635*E635</f>
        <v>0</v>
      </c>
      <c r="G635" s="32"/>
      <c r="H635" s="38">
        <f t="shared" si="63"/>
        <v>0</v>
      </c>
      <c r="I635" s="101"/>
      <c r="J635" s="131"/>
    </row>
    <row r="636" spans="1:11" s="33" customFormat="1" ht="12" hidden="1" customHeight="1" x14ac:dyDescent="0.2">
      <c r="A636" s="40" t="s">
        <v>477</v>
      </c>
      <c r="B636" s="10" t="s">
        <v>843</v>
      </c>
      <c r="C636" s="57" t="s">
        <v>236</v>
      </c>
      <c r="D636" s="107"/>
      <c r="E636" s="35">
        <v>104673.25464891877</v>
      </c>
      <c r="F636" s="35">
        <f t="shared" si="62"/>
        <v>0</v>
      </c>
      <c r="G636" s="32"/>
      <c r="H636" s="38">
        <f t="shared" si="63"/>
        <v>0</v>
      </c>
      <c r="I636" s="101"/>
      <c r="J636" s="131"/>
    </row>
    <row r="637" spans="1:11" s="33" customFormat="1" ht="24" hidden="1" x14ac:dyDescent="0.2">
      <c r="A637" s="40" t="s">
        <v>478</v>
      </c>
      <c r="B637" s="10" t="s">
        <v>45</v>
      </c>
      <c r="C637" s="57" t="s">
        <v>236</v>
      </c>
      <c r="D637" s="107"/>
      <c r="E637" s="35">
        <v>124354.8303389316</v>
      </c>
      <c r="F637" s="35">
        <f t="shared" si="62"/>
        <v>0</v>
      </c>
      <c r="G637" s="32"/>
      <c r="H637" s="38">
        <f t="shared" si="63"/>
        <v>0</v>
      </c>
      <c r="I637" s="101"/>
      <c r="J637" s="131"/>
    </row>
    <row r="638" spans="1:11" s="33" customFormat="1" ht="24" hidden="1" customHeight="1" x14ac:dyDescent="0.2">
      <c r="A638" s="40" t="s">
        <v>1050</v>
      </c>
      <c r="B638" s="10" t="s">
        <v>384</v>
      </c>
      <c r="C638" s="57" t="s">
        <v>236</v>
      </c>
      <c r="D638" s="107"/>
      <c r="E638" s="35">
        <v>78836.412939318514</v>
      </c>
      <c r="F638" s="35">
        <f t="shared" si="62"/>
        <v>0</v>
      </c>
      <c r="G638" s="32"/>
      <c r="H638" s="38">
        <f t="shared" si="63"/>
        <v>0</v>
      </c>
      <c r="I638" s="101"/>
      <c r="J638" s="131"/>
    </row>
    <row r="639" spans="1:11" s="33" customFormat="1" ht="24" hidden="1" x14ac:dyDescent="0.2">
      <c r="A639" s="40" t="s">
        <v>1051</v>
      </c>
      <c r="B639" s="10" t="s">
        <v>386</v>
      </c>
      <c r="C639" s="57" t="s">
        <v>236</v>
      </c>
      <c r="D639" s="107"/>
      <c r="E639" s="35">
        <v>112088.89478451127</v>
      </c>
      <c r="F639" s="35">
        <f t="shared" si="62"/>
        <v>0</v>
      </c>
      <c r="G639" s="32"/>
      <c r="H639" s="38">
        <f t="shared" si="63"/>
        <v>0</v>
      </c>
      <c r="I639" s="101"/>
      <c r="J639" s="131"/>
    </row>
    <row r="640" spans="1:11" s="33" customFormat="1" ht="24" hidden="1" x14ac:dyDescent="0.2">
      <c r="A640" s="40" t="s">
        <v>1052</v>
      </c>
      <c r="B640" s="10" t="s">
        <v>770</v>
      </c>
      <c r="C640" s="57" t="s">
        <v>236</v>
      </c>
      <c r="D640" s="107"/>
      <c r="E640" s="35">
        <v>62182.79618449627</v>
      </c>
      <c r="F640" s="35">
        <f t="shared" si="62"/>
        <v>0</v>
      </c>
      <c r="G640" s="32"/>
      <c r="H640" s="38">
        <f t="shared" si="63"/>
        <v>0</v>
      </c>
      <c r="I640" s="101"/>
      <c r="J640" s="131"/>
    </row>
    <row r="641" spans="1:10" s="33" customFormat="1" ht="12" hidden="1" customHeight="1" x14ac:dyDescent="0.2">
      <c r="A641" s="40" t="s">
        <v>1053</v>
      </c>
      <c r="B641" s="10" t="s">
        <v>783</v>
      </c>
      <c r="C641" s="57" t="s">
        <v>236</v>
      </c>
      <c r="D641" s="107"/>
      <c r="E641" s="35">
        <v>28085.449726800598</v>
      </c>
      <c r="F641" s="35">
        <f t="shared" si="62"/>
        <v>0</v>
      </c>
      <c r="G641" s="32"/>
      <c r="H641" s="38">
        <f t="shared" si="63"/>
        <v>0</v>
      </c>
      <c r="I641" s="101"/>
      <c r="J641" s="131"/>
    </row>
    <row r="642" spans="1:10" s="33" customFormat="1" ht="24" hidden="1" x14ac:dyDescent="0.2">
      <c r="A642" s="40" t="s">
        <v>1054</v>
      </c>
      <c r="B642" s="10" t="s">
        <v>784</v>
      </c>
      <c r="C642" s="57" t="s">
        <v>236</v>
      </c>
      <c r="D642" s="107"/>
      <c r="E642" s="35">
        <v>43902.26242631377</v>
      </c>
      <c r="F642" s="35">
        <f t="shared" si="62"/>
        <v>0</v>
      </c>
      <c r="G642" s="32"/>
      <c r="H642" s="38">
        <f t="shared" si="63"/>
        <v>0</v>
      </c>
      <c r="I642" s="101"/>
      <c r="J642" s="131"/>
    </row>
    <row r="643" spans="1:10" s="33" customFormat="1" ht="24" hidden="1" x14ac:dyDescent="0.2">
      <c r="A643" s="40" t="s">
        <v>1055</v>
      </c>
      <c r="B643" s="10" t="s">
        <v>497</v>
      </c>
      <c r="C643" s="57" t="s">
        <v>236</v>
      </c>
      <c r="D643" s="107"/>
      <c r="E643" s="35">
        <v>93778.391604031262</v>
      </c>
      <c r="F643" s="35">
        <f t="shared" si="62"/>
        <v>0</v>
      </c>
      <c r="G643" s="32"/>
      <c r="H643" s="38">
        <f t="shared" si="63"/>
        <v>0</v>
      </c>
      <c r="I643" s="101"/>
      <c r="J643" s="131"/>
    </row>
    <row r="644" spans="1:10" s="33" customFormat="1" ht="12" hidden="1" customHeight="1" x14ac:dyDescent="0.2">
      <c r="A644" s="40" t="s">
        <v>1056</v>
      </c>
      <c r="B644" s="10" t="s">
        <v>547</v>
      </c>
      <c r="C644" s="57" t="s">
        <v>236</v>
      </c>
      <c r="D644" s="107"/>
      <c r="E644" s="35">
        <v>39890.147180414409</v>
      </c>
      <c r="F644" s="35">
        <f t="shared" si="62"/>
        <v>0</v>
      </c>
      <c r="G644" s="32"/>
      <c r="H644" s="38">
        <f t="shared" si="63"/>
        <v>0</v>
      </c>
      <c r="I644" s="101"/>
      <c r="J644" s="131"/>
    </row>
    <row r="645" spans="1:10" s="33" customFormat="1" ht="12" hidden="1" customHeight="1" x14ac:dyDescent="0.2">
      <c r="A645" s="40" t="s">
        <v>194</v>
      </c>
      <c r="B645" s="10" t="s">
        <v>71</v>
      </c>
      <c r="C645" s="57" t="s">
        <v>236</v>
      </c>
      <c r="D645" s="107"/>
      <c r="E645" s="35">
        <v>38269.613849616908</v>
      </c>
      <c r="F645" s="35">
        <f t="shared" si="62"/>
        <v>0</v>
      </c>
      <c r="G645" s="32"/>
      <c r="H645" s="38">
        <f t="shared" si="63"/>
        <v>0</v>
      </c>
      <c r="I645" s="101"/>
      <c r="J645" s="131"/>
    </row>
    <row r="646" spans="1:10" s="33" customFormat="1" ht="12" hidden="1" customHeight="1" x14ac:dyDescent="0.2">
      <c r="A646" s="40" t="s">
        <v>195</v>
      </c>
      <c r="B646" s="10" t="s">
        <v>335</v>
      </c>
      <c r="C646" s="57" t="s">
        <v>236</v>
      </c>
      <c r="D646" s="107"/>
      <c r="E646" s="35">
        <v>23613.438387891911</v>
      </c>
      <c r="F646" s="35">
        <f t="shared" si="62"/>
        <v>0</v>
      </c>
      <c r="G646" s="32"/>
      <c r="H646" s="38">
        <f t="shared" si="63"/>
        <v>0</v>
      </c>
      <c r="I646" s="101"/>
      <c r="J646" s="131"/>
    </row>
    <row r="647" spans="1:10" s="33" customFormat="1" ht="24" hidden="1" x14ac:dyDescent="0.2">
      <c r="A647" s="40" t="s">
        <v>196</v>
      </c>
      <c r="B647" s="10" t="s">
        <v>385</v>
      </c>
      <c r="C647" s="57" t="s">
        <v>236</v>
      </c>
      <c r="D647" s="107"/>
      <c r="E647" s="35">
        <v>132937.50652690802</v>
      </c>
      <c r="F647" s="35">
        <f t="shared" si="62"/>
        <v>0</v>
      </c>
      <c r="G647" s="32"/>
      <c r="H647" s="38">
        <f t="shared" si="63"/>
        <v>0</v>
      </c>
      <c r="I647" s="101"/>
      <c r="J647" s="131"/>
    </row>
    <row r="648" spans="1:10" s="33" customFormat="1" ht="12" hidden="1" customHeight="1" x14ac:dyDescent="0.2">
      <c r="A648" s="40" t="s">
        <v>197</v>
      </c>
      <c r="B648" s="78" t="s">
        <v>963</v>
      </c>
      <c r="C648" s="57" t="s">
        <v>236</v>
      </c>
      <c r="D648" s="107"/>
      <c r="E648" s="35">
        <v>61856.61783345502</v>
      </c>
      <c r="F648" s="35">
        <f>D648*E648</f>
        <v>0</v>
      </c>
      <c r="G648" s="32"/>
      <c r="H648" s="38">
        <f t="shared" si="63"/>
        <v>0</v>
      </c>
      <c r="I648" s="101"/>
      <c r="J648" s="131"/>
    </row>
    <row r="649" spans="1:10" s="33" customFormat="1" ht="24" hidden="1" x14ac:dyDescent="0.2">
      <c r="A649" s="40" t="s">
        <v>491</v>
      </c>
      <c r="B649" s="10" t="s">
        <v>495</v>
      </c>
      <c r="C649" s="57" t="s">
        <v>236</v>
      </c>
      <c r="D649" s="107"/>
      <c r="E649" s="35">
        <v>119668.95613654064</v>
      </c>
      <c r="F649" s="35">
        <f t="shared" si="62"/>
        <v>0</v>
      </c>
      <c r="G649" s="32"/>
      <c r="H649" s="38">
        <f t="shared" si="63"/>
        <v>0</v>
      </c>
      <c r="I649" s="101"/>
      <c r="J649" s="131"/>
    </row>
    <row r="650" spans="1:10" s="33" customFormat="1" ht="24" hidden="1" x14ac:dyDescent="0.2">
      <c r="A650" s="40" t="s">
        <v>489</v>
      </c>
      <c r="B650" s="10" t="s">
        <v>496</v>
      </c>
      <c r="C650" s="57" t="s">
        <v>236</v>
      </c>
      <c r="D650" s="107"/>
      <c r="E650" s="35">
        <v>36649.56941428189</v>
      </c>
      <c r="F650" s="35">
        <f t="shared" si="62"/>
        <v>0</v>
      </c>
      <c r="G650" s="32"/>
      <c r="H650" s="38">
        <f t="shared" si="63"/>
        <v>0</v>
      </c>
      <c r="I650" s="101"/>
      <c r="J650" s="131"/>
    </row>
    <row r="651" spans="1:10" s="33" customFormat="1" ht="12" hidden="1" customHeight="1" x14ac:dyDescent="0.2">
      <c r="A651" s="40" t="s">
        <v>490</v>
      </c>
      <c r="B651" s="10" t="s">
        <v>1212</v>
      </c>
      <c r="C651" s="57" t="s">
        <v>236</v>
      </c>
      <c r="D651" s="107"/>
      <c r="E651" s="35">
        <v>69864.809044913098</v>
      </c>
      <c r="F651" s="35">
        <f>D651*E651</f>
        <v>0</v>
      </c>
      <c r="G651" s="32"/>
      <c r="H651" s="38">
        <f t="shared" si="63"/>
        <v>0</v>
      </c>
      <c r="I651" s="101"/>
      <c r="J651" s="131"/>
    </row>
    <row r="652" spans="1:10" s="33" customFormat="1" ht="15" hidden="1" customHeight="1" x14ac:dyDescent="0.2">
      <c r="A652" s="40" t="s">
        <v>492</v>
      </c>
      <c r="B652" s="10" t="s">
        <v>167</v>
      </c>
      <c r="C652" s="57" t="s">
        <v>236</v>
      </c>
      <c r="D652" s="107"/>
      <c r="E652" s="35">
        <v>8123.1702540375773</v>
      </c>
      <c r="F652" s="35">
        <f>D652*E652</f>
        <v>0</v>
      </c>
      <c r="G652" s="32"/>
      <c r="H652" s="38">
        <f t="shared" si="63"/>
        <v>0</v>
      </c>
      <c r="I652" s="101"/>
      <c r="J652" s="131"/>
    </row>
    <row r="653" spans="1:10" ht="12" hidden="1" customHeight="1" x14ac:dyDescent="0.2">
      <c r="A653" s="40" t="s">
        <v>502</v>
      </c>
      <c r="B653" s="10" t="s">
        <v>503</v>
      </c>
      <c r="C653" s="57"/>
      <c r="D653" s="107"/>
      <c r="E653" s="35"/>
      <c r="F653" s="35"/>
      <c r="G653" s="32"/>
      <c r="H653" s="38"/>
      <c r="I653" s="104"/>
    </row>
    <row r="654" spans="1:10" ht="37.5" hidden="1" customHeight="1" x14ac:dyDescent="0.2">
      <c r="A654" s="40" t="s">
        <v>499</v>
      </c>
      <c r="B654" s="10" t="s">
        <v>1206</v>
      </c>
      <c r="C654" s="57" t="s">
        <v>236</v>
      </c>
      <c r="D654" s="107"/>
      <c r="E654" s="35">
        <v>174407.52703604809</v>
      </c>
      <c r="F654" s="35">
        <f>D654*E654</f>
        <v>0</v>
      </c>
      <c r="G654" s="32"/>
      <c r="H654" s="38">
        <f>F654/$G$810</f>
        <v>0</v>
      </c>
      <c r="I654" s="104"/>
    </row>
    <row r="655" spans="1:10" ht="36" hidden="1" x14ac:dyDescent="0.2">
      <c r="A655" s="40" t="s">
        <v>500</v>
      </c>
      <c r="B655" s="10" t="s">
        <v>715</v>
      </c>
      <c r="C655" s="57" t="s">
        <v>236</v>
      </c>
      <c r="D655" s="107"/>
      <c r="E655" s="35">
        <v>314950.19007683761</v>
      </c>
      <c r="F655" s="35">
        <f t="shared" ref="F655:F657" si="64">D655*E655</f>
        <v>0</v>
      </c>
      <c r="G655" s="32"/>
      <c r="H655" s="38">
        <f>F655/$G$810</f>
        <v>0</v>
      </c>
      <c r="I655" s="104"/>
    </row>
    <row r="656" spans="1:10" ht="24" hidden="1" customHeight="1" x14ac:dyDescent="0.2">
      <c r="A656" s="40" t="s">
        <v>1267</v>
      </c>
      <c r="B656" s="10" t="s">
        <v>1345</v>
      </c>
      <c r="C656" s="57" t="s">
        <v>236</v>
      </c>
      <c r="D656" s="107"/>
      <c r="E656" s="35">
        <v>103233.00385036859</v>
      </c>
      <c r="F656" s="35">
        <f>D656*E656</f>
        <v>0</v>
      </c>
      <c r="G656" s="32"/>
      <c r="H656" s="38">
        <f>F656/$G$810</f>
        <v>0</v>
      </c>
      <c r="I656" s="104"/>
    </row>
    <row r="657" spans="1:10" ht="12" hidden="1" customHeight="1" x14ac:dyDescent="0.2">
      <c r="A657" s="40" t="s">
        <v>501</v>
      </c>
      <c r="B657" s="10" t="s">
        <v>96</v>
      </c>
      <c r="C657" s="57" t="s">
        <v>236</v>
      </c>
      <c r="D657" s="107"/>
      <c r="E657" s="35">
        <v>339819.04800213367</v>
      </c>
      <c r="F657" s="35">
        <f t="shared" si="64"/>
        <v>0</v>
      </c>
      <c r="G657" s="32"/>
      <c r="H657" s="38">
        <f>F657/$G$810</f>
        <v>0</v>
      </c>
      <c r="I657" s="104"/>
    </row>
    <row r="658" spans="1:10" ht="12" hidden="1" customHeight="1" x14ac:dyDescent="0.2">
      <c r="A658" s="40" t="s">
        <v>716</v>
      </c>
      <c r="B658" s="10" t="s">
        <v>717</v>
      </c>
      <c r="C658" s="57"/>
      <c r="D658" s="107"/>
      <c r="E658" s="35"/>
      <c r="F658" s="35"/>
      <c r="G658" s="32"/>
      <c r="H658" s="38"/>
      <c r="I658" s="104"/>
    </row>
    <row r="659" spans="1:10" ht="51" hidden="1" customHeight="1" x14ac:dyDescent="0.2">
      <c r="A659" s="40" t="s">
        <v>168</v>
      </c>
      <c r="B659" s="10" t="s">
        <v>961</v>
      </c>
      <c r="C659" s="57" t="s">
        <v>696</v>
      </c>
      <c r="D659" s="107"/>
      <c r="E659" s="35">
        <v>29108.640097472493</v>
      </c>
      <c r="F659" s="35">
        <f t="shared" ref="F659" si="65">D659*E659</f>
        <v>0</v>
      </c>
      <c r="G659" s="32"/>
      <c r="H659" s="38">
        <f>F659/$G$810</f>
        <v>0</v>
      </c>
      <c r="I659" s="104"/>
    </row>
    <row r="660" spans="1:10" ht="12" hidden="1" customHeight="1" x14ac:dyDescent="0.2">
      <c r="A660" s="40" t="s">
        <v>277</v>
      </c>
      <c r="B660" s="10" t="s">
        <v>278</v>
      </c>
      <c r="C660" s="57"/>
      <c r="D660" s="107"/>
      <c r="E660" s="35"/>
      <c r="F660" s="35"/>
      <c r="G660" s="32"/>
      <c r="H660" s="38"/>
      <c r="I660" s="104"/>
    </row>
    <row r="661" spans="1:10" ht="12" hidden="1" customHeight="1" x14ac:dyDescent="0.2">
      <c r="A661" s="40" t="s">
        <v>274</v>
      </c>
      <c r="B661" s="10" t="s">
        <v>297</v>
      </c>
      <c r="C661" s="57" t="s">
        <v>236</v>
      </c>
      <c r="D661" s="107"/>
      <c r="E661" s="35">
        <v>1411526.0028518732</v>
      </c>
      <c r="F661" s="35">
        <f t="shared" ref="F661:F670" si="66">D661*E661</f>
        <v>0</v>
      </c>
      <c r="G661" s="32"/>
      <c r="H661" s="38">
        <f t="shared" ref="H661:H666" si="67">F661/$G$810</f>
        <v>0</v>
      </c>
      <c r="I661" s="104"/>
    </row>
    <row r="662" spans="1:10" ht="12" hidden="1" customHeight="1" x14ac:dyDescent="0.2">
      <c r="A662" s="40" t="s">
        <v>275</v>
      </c>
      <c r="B662" s="10" t="s">
        <v>298</v>
      </c>
      <c r="C662" s="57" t="s">
        <v>236</v>
      </c>
      <c r="D662" s="107"/>
      <c r="E662" s="35">
        <v>50282.103982861896</v>
      </c>
      <c r="F662" s="35">
        <f t="shared" si="66"/>
        <v>0</v>
      </c>
      <c r="G662" s="32"/>
      <c r="H662" s="38">
        <f t="shared" si="67"/>
        <v>0</v>
      </c>
      <c r="I662" s="104"/>
    </row>
    <row r="663" spans="1:10" ht="12" hidden="1" customHeight="1" x14ac:dyDescent="0.2">
      <c r="A663" s="40" t="s">
        <v>276</v>
      </c>
      <c r="B663" s="10" t="s">
        <v>1210</v>
      </c>
      <c r="C663" s="57" t="s">
        <v>236</v>
      </c>
      <c r="D663" s="107"/>
      <c r="E663" s="35">
        <v>64843.96305316464</v>
      </c>
      <c r="F663" s="35">
        <f t="shared" si="66"/>
        <v>0</v>
      </c>
      <c r="G663" s="32"/>
      <c r="H663" s="38">
        <f t="shared" si="67"/>
        <v>0</v>
      </c>
      <c r="I663" s="104"/>
    </row>
    <row r="664" spans="1:10" ht="16.5" hidden="1" customHeight="1" x14ac:dyDescent="0.2">
      <c r="A664" s="40" t="s">
        <v>276</v>
      </c>
      <c r="B664" s="10" t="s">
        <v>874</v>
      </c>
      <c r="C664" s="57" t="s">
        <v>236</v>
      </c>
      <c r="D664" s="107"/>
      <c r="E664" s="35">
        <v>84731.462844762675</v>
      </c>
      <c r="F664" s="35">
        <f>D664*E664</f>
        <v>0</v>
      </c>
      <c r="G664" s="32"/>
      <c r="H664" s="38">
        <f t="shared" si="67"/>
        <v>0</v>
      </c>
      <c r="I664" s="104"/>
    </row>
    <row r="665" spans="1:10" ht="12.75" hidden="1" customHeight="1" x14ac:dyDescent="0.2">
      <c r="A665" s="40" t="s">
        <v>1057</v>
      </c>
      <c r="B665" s="10" t="s">
        <v>934</v>
      </c>
      <c r="C665" s="57" t="s">
        <v>236</v>
      </c>
      <c r="D665" s="107"/>
      <c r="E665" s="35">
        <v>51734.581856332887</v>
      </c>
      <c r="F665" s="35">
        <f>D665*E665</f>
        <v>0</v>
      </c>
      <c r="G665" s="32"/>
      <c r="H665" s="38">
        <f t="shared" si="67"/>
        <v>0</v>
      </c>
      <c r="I665" s="104"/>
    </row>
    <row r="666" spans="1:10" ht="12" hidden="1" customHeight="1" x14ac:dyDescent="0.2">
      <c r="A666" s="40" t="s">
        <v>1208</v>
      </c>
      <c r="B666" s="10" t="s">
        <v>1209</v>
      </c>
      <c r="C666" s="57" t="s">
        <v>236</v>
      </c>
      <c r="D666" s="107"/>
      <c r="E666" s="35">
        <v>137662.15559183288</v>
      </c>
      <c r="F666" s="35">
        <f>D666*E666</f>
        <v>0</v>
      </c>
      <c r="G666" s="32"/>
      <c r="H666" s="38">
        <f t="shared" si="67"/>
        <v>0</v>
      </c>
      <c r="I666" s="104"/>
    </row>
    <row r="667" spans="1:10" s="33" customFormat="1" ht="12" hidden="1" customHeight="1" x14ac:dyDescent="0.2">
      <c r="A667" s="40" t="s">
        <v>273</v>
      </c>
      <c r="B667" s="10" t="s">
        <v>554</v>
      </c>
      <c r="C667" s="57"/>
      <c r="D667" s="107"/>
      <c r="E667" s="35"/>
      <c r="F667" s="35"/>
      <c r="G667" s="32"/>
      <c r="H667" s="38"/>
      <c r="I667" s="101"/>
      <c r="J667" s="131"/>
    </row>
    <row r="668" spans="1:10" s="33" customFormat="1" ht="24" hidden="1" customHeight="1" x14ac:dyDescent="0.2">
      <c r="A668" s="40" t="s">
        <v>272</v>
      </c>
      <c r="B668" s="10" t="s">
        <v>46</v>
      </c>
      <c r="C668" s="57" t="s">
        <v>236</v>
      </c>
      <c r="D668" s="107"/>
      <c r="E668" s="35">
        <v>5720.9478380804421</v>
      </c>
      <c r="F668" s="35">
        <f t="shared" si="66"/>
        <v>0</v>
      </c>
      <c r="G668" s="32"/>
      <c r="H668" s="38">
        <f>F668/$G$810</f>
        <v>0</v>
      </c>
      <c r="I668" s="101"/>
      <c r="J668" s="131"/>
    </row>
    <row r="669" spans="1:10" s="33" customFormat="1" ht="24" hidden="1" customHeight="1" x14ac:dyDescent="0.2">
      <c r="A669" s="40" t="s">
        <v>260</v>
      </c>
      <c r="B669" s="10" t="s">
        <v>47</v>
      </c>
      <c r="C669" s="57" t="s">
        <v>236</v>
      </c>
      <c r="D669" s="107"/>
      <c r="E669" s="35">
        <v>5726.9788452164421</v>
      </c>
      <c r="F669" s="35">
        <f t="shared" si="66"/>
        <v>0</v>
      </c>
      <c r="G669" s="32"/>
      <c r="H669" s="38">
        <f>F669/$G$810</f>
        <v>0</v>
      </c>
      <c r="I669" s="101"/>
      <c r="J669" s="131"/>
    </row>
    <row r="670" spans="1:10" ht="12" hidden="1" customHeight="1" x14ac:dyDescent="0.2">
      <c r="A670" s="40" t="s">
        <v>261</v>
      </c>
      <c r="B670" s="10" t="s">
        <v>48</v>
      </c>
      <c r="C670" s="57" t="s">
        <v>236</v>
      </c>
      <c r="D670" s="107"/>
      <c r="E670" s="35">
        <v>8837.2980123831912</v>
      </c>
      <c r="F670" s="35">
        <f t="shared" si="66"/>
        <v>0</v>
      </c>
      <c r="G670" s="32"/>
      <c r="H670" s="38">
        <f>F670/$G$810</f>
        <v>0</v>
      </c>
      <c r="I670" s="104"/>
    </row>
    <row r="671" spans="1:10" s="67" customFormat="1" ht="12" hidden="1" customHeight="1" x14ac:dyDescent="0.2">
      <c r="A671" s="46"/>
      <c r="B671" s="64"/>
      <c r="C671" s="68"/>
      <c r="D671" s="69"/>
      <c r="E671" s="66"/>
      <c r="F671" s="65"/>
      <c r="G671" s="65"/>
      <c r="H671" s="65"/>
      <c r="I671" s="111">
        <f>SUM(H569:H670)</f>
        <v>0</v>
      </c>
      <c r="J671" s="133"/>
    </row>
    <row r="672" spans="1:10" ht="12" hidden="1" customHeight="1" x14ac:dyDescent="0.2">
      <c r="A672" s="44">
        <v>24</v>
      </c>
      <c r="B672" s="27" t="s">
        <v>419</v>
      </c>
      <c r="C672" s="94"/>
      <c r="D672" s="106"/>
      <c r="E672" s="106"/>
      <c r="F672" s="28"/>
      <c r="G672" s="5">
        <f>SUBTOTAL(109,F672:F703)</f>
        <v>0</v>
      </c>
      <c r="H672" s="6">
        <f>G672/$G$810</f>
        <v>0</v>
      </c>
    </row>
    <row r="673" spans="1:10" s="33" customFormat="1" ht="12" hidden="1" customHeight="1" x14ac:dyDescent="0.2">
      <c r="A673" s="40" t="s">
        <v>420</v>
      </c>
      <c r="B673" s="10" t="s">
        <v>411</v>
      </c>
      <c r="C673" s="57"/>
      <c r="D673" s="114"/>
      <c r="E673" s="50"/>
      <c r="F673" s="39"/>
      <c r="G673" s="32"/>
      <c r="H673" s="38"/>
      <c r="I673" s="101"/>
      <c r="J673" s="131"/>
    </row>
    <row r="674" spans="1:10" s="33" customFormat="1" ht="12" hidden="1" customHeight="1" x14ac:dyDescent="0.2">
      <c r="A674" s="40" t="s">
        <v>504</v>
      </c>
      <c r="B674" s="10" t="s">
        <v>804</v>
      </c>
      <c r="C674" s="57" t="s">
        <v>696</v>
      </c>
      <c r="D674" s="107"/>
      <c r="E674" s="35">
        <v>9982.9077285233398</v>
      </c>
      <c r="F674" s="35">
        <f>D674*E674</f>
        <v>0</v>
      </c>
      <c r="G674" s="32"/>
      <c r="H674" s="38">
        <f t="shared" ref="H674:H683" si="68">F674/$G$810</f>
        <v>0</v>
      </c>
      <c r="I674" s="101"/>
      <c r="J674" s="131"/>
    </row>
    <row r="675" spans="1:10" s="33" customFormat="1" ht="12" hidden="1" customHeight="1" x14ac:dyDescent="0.2">
      <c r="A675" s="40" t="s">
        <v>505</v>
      </c>
      <c r="B675" s="10" t="s">
        <v>772</v>
      </c>
      <c r="C675" s="57" t="s">
        <v>696</v>
      </c>
      <c r="D675" s="107"/>
      <c r="E675" s="35">
        <v>12346.231267419855</v>
      </c>
      <c r="F675" s="35">
        <f t="shared" ref="F675:F683" si="69">D675*E675</f>
        <v>0</v>
      </c>
      <c r="G675" s="32"/>
      <c r="H675" s="38">
        <f t="shared" si="68"/>
        <v>0</v>
      </c>
      <c r="I675" s="101"/>
      <c r="J675" s="131"/>
    </row>
    <row r="676" spans="1:10" s="33" customFormat="1" ht="12" hidden="1" customHeight="1" x14ac:dyDescent="0.2">
      <c r="A676" s="40" t="s">
        <v>506</v>
      </c>
      <c r="B676" s="10" t="s">
        <v>773</v>
      </c>
      <c r="C676" s="57" t="s">
        <v>696</v>
      </c>
      <c r="D676" s="107"/>
      <c r="E676" s="35">
        <v>16282.617906167639</v>
      </c>
      <c r="F676" s="35">
        <f t="shared" si="69"/>
        <v>0</v>
      </c>
      <c r="G676" s="32"/>
      <c r="H676" s="38">
        <f t="shared" si="68"/>
        <v>0</v>
      </c>
      <c r="I676" s="101"/>
      <c r="J676" s="131"/>
    </row>
    <row r="677" spans="1:10" s="33" customFormat="1" ht="12" hidden="1" customHeight="1" x14ac:dyDescent="0.2">
      <c r="A677" s="40" t="s">
        <v>507</v>
      </c>
      <c r="B677" s="10" t="s">
        <v>731</v>
      </c>
      <c r="C677" s="57" t="s">
        <v>696</v>
      </c>
      <c r="D677" s="107"/>
      <c r="E677" s="35">
        <v>20210.719230217848</v>
      </c>
      <c r="F677" s="35">
        <f>D677*E677</f>
        <v>0</v>
      </c>
      <c r="G677" s="32"/>
      <c r="H677" s="38">
        <f t="shared" si="68"/>
        <v>0</v>
      </c>
      <c r="I677" s="101"/>
      <c r="J677" s="131"/>
    </row>
    <row r="678" spans="1:10" s="33" customFormat="1" ht="12" hidden="1" customHeight="1" x14ac:dyDescent="0.2">
      <c r="A678" s="40" t="s">
        <v>508</v>
      </c>
      <c r="B678" s="10" t="s">
        <v>835</v>
      </c>
      <c r="C678" s="57" t="s">
        <v>696</v>
      </c>
      <c r="D678" s="107"/>
      <c r="E678" s="35">
        <v>21393.859276110561</v>
      </c>
      <c r="F678" s="35">
        <f t="shared" si="69"/>
        <v>0</v>
      </c>
      <c r="G678" s="32"/>
      <c r="H678" s="38">
        <f t="shared" si="68"/>
        <v>0</v>
      </c>
      <c r="I678" s="101"/>
      <c r="J678" s="131"/>
    </row>
    <row r="679" spans="1:10" s="33" customFormat="1" ht="12" hidden="1" customHeight="1" x14ac:dyDescent="0.2">
      <c r="A679" s="40" t="s">
        <v>509</v>
      </c>
      <c r="B679" s="10" t="s">
        <v>694</v>
      </c>
      <c r="C679" s="57" t="s">
        <v>696</v>
      </c>
      <c r="D679" s="107"/>
      <c r="E679" s="35">
        <v>31185.516067253931</v>
      </c>
      <c r="F679" s="35">
        <f t="shared" si="69"/>
        <v>0</v>
      </c>
      <c r="G679" s="32"/>
      <c r="H679" s="38">
        <f t="shared" si="68"/>
        <v>0</v>
      </c>
      <c r="I679" s="101"/>
      <c r="J679" s="131"/>
    </row>
    <row r="680" spans="1:10" s="33" customFormat="1" ht="12" hidden="1" customHeight="1" x14ac:dyDescent="0.2">
      <c r="A680" s="40" t="s">
        <v>510</v>
      </c>
      <c r="B680" s="10" t="s">
        <v>634</v>
      </c>
      <c r="C680" s="57" t="s">
        <v>696</v>
      </c>
      <c r="D680" s="107"/>
      <c r="E680" s="35">
        <v>38719.799465431344</v>
      </c>
      <c r="F680" s="35">
        <f t="shared" si="69"/>
        <v>0</v>
      </c>
      <c r="G680" s="32"/>
      <c r="H680" s="38">
        <f t="shared" si="68"/>
        <v>0</v>
      </c>
      <c r="I680" s="101"/>
      <c r="J680" s="131"/>
    </row>
    <row r="681" spans="1:10" s="33" customFormat="1" ht="12" hidden="1" customHeight="1" x14ac:dyDescent="0.2">
      <c r="A681" s="40" t="s">
        <v>511</v>
      </c>
      <c r="B681" s="10" t="s">
        <v>635</v>
      </c>
      <c r="C681" s="57" t="s">
        <v>696</v>
      </c>
      <c r="D681" s="107"/>
      <c r="E681" s="35">
        <v>48024.772664971992</v>
      </c>
      <c r="F681" s="35">
        <f t="shared" si="69"/>
        <v>0</v>
      </c>
      <c r="G681" s="32"/>
      <c r="H681" s="38">
        <f t="shared" si="68"/>
        <v>0</v>
      </c>
      <c r="I681" s="101"/>
      <c r="J681" s="131"/>
    </row>
    <row r="682" spans="1:10" s="33" customFormat="1" ht="12" hidden="1" customHeight="1" x14ac:dyDescent="0.2">
      <c r="A682" s="40" t="s">
        <v>512</v>
      </c>
      <c r="B682" s="10" t="s">
        <v>636</v>
      </c>
      <c r="C682" s="57" t="s">
        <v>696</v>
      </c>
      <c r="D682" s="107"/>
      <c r="E682" s="35">
        <v>65580.232076972941</v>
      </c>
      <c r="F682" s="35">
        <f t="shared" si="69"/>
        <v>0</v>
      </c>
      <c r="G682" s="32"/>
      <c r="H682" s="38">
        <f t="shared" si="68"/>
        <v>0</v>
      </c>
      <c r="I682" s="101"/>
      <c r="J682" s="131"/>
    </row>
    <row r="683" spans="1:10" s="33" customFormat="1" ht="12" hidden="1" customHeight="1" x14ac:dyDescent="0.2">
      <c r="A683" s="40" t="s">
        <v>49</v>
      </c>
      <c r="B683" s="10" t="s">
        <v>50</v>
      </c>
      <c r="C683" s="57" t="s">
        <v>696</v>
      </c>
      <c r="D683" s="107"/>
      <c r="E683" s="35">
        <v>73959.708127102698</v>
      </c>
      <c r="F683" s="35">
        <f t="shared" si="69"/>
        <v>0</v>
      </c>
      <c r="G683" s="32"/>
      <c r="H683" s="38">
        <f t="shared" si="68"/>
        <v>0</v>
      </c>
      <c r="I683" s="101"/>
      <c r="J683" s="131"/>
    </row>
    <row r="684" spans="1:10" s="33" customFormat="1" ht="12" hidden="1" customHeight="1" x14ac:dyDescent="0.2">
      <c r="A684" s="40" t="s">
        <v>421</v>
      </c>
      <c r="B684" s="10" t="s">
        <v>513</v>
      </c>
      <c r="C684" s="57"/>
      <c r="D684" s="107"/>
      <c r="E684" s="35"/>
      <c r="F684" s="39"/>
      <c r="G684" s="32"/>
      <c r="H684" s="38"/>
      <c r="I684" s="101"/>
      <c r="J684" s="131"/>
    </row>
    <row r="685" spans="1:10" s="33" customFormat="1" ht="12" hidden="1" customHeight="1" x14ac:dyDescent="0.2">
      <c r="A685" s="40" t="s">
        <v>514</v>
      </c>
      <c r="B685" s="10" t="s">
        <v>515</v>
      </c>
      <c r="C685" s="57" t="s">
        <v>236</v>
      </c>
      <c r="D685" s="107"/>
      <c r="E685" s="35">
        <v>13785.825739183387</v>
      </c>
      <c r="F685" s="35">
        <f t="shared" ref="F685:F691" si="70">D685*E685</f>
        <v>0</v>
      </c>
      <c r="G685" s="32"/>
      <c r="H685" s="38">
        <f t="shared" ref="H685:H692" si="71">F685/$G$810</f>
        <v>0</v>
      </c>
      <c r="I685" s="101"/>
      <c r="J685" s="131"/>
    </row>
    <row r="686" spans="1:10" s="33" customFormat="1" ht="12" hidden="1" customHeight="1" x14ac:dyDescent="0.2">
      <c r="A686" s="40" t="s">
        <v>516</v>
      </c>
      <c r="B686" s="10" t="s">
        <v>375</v>
      </c>
      <c r="C686" s="57" t="s">
        <v>236</v>
      </c>
      <c r="D686" s="107"/>
      <c r="E686" s="35">
        <v>15578.494411697762</v>
      </c>
      <c r="F686" s="35">
        <f t="shared" si="70"/>
        <v>0</v>
      </c>
      <c r="G686" s="32"/>
      <c r="H686" s="38">
        <f t="shared" si="71"/>
        <v>0</v>
      </c>
      <c r="I686" s="101"/>
      <c r="J686" s="131"/>
    </row>
    <row r="687" spans="1:10" s="33" customFormat="1" ht="12" hidden="1" customHeight="1" x14ac:dyDescent="0.2">
      <c r="A687" s="40" t="s">
        <v>517</v>
      </c>
      <c r="B687" s="10" t="s">
        <v>376</v>
      </c>
      <c r="C687" s="57" t="s">
        <v>236</v>
      </c>
      <c r="D687" s="107"/>
      <c r="E687" s="35">
        <v>23258.949160103009</v>
      </c>
      <c r="F687" s="35">
        <f t="shared" si="70"/>
        <v>0</v>
      </c>
      <c r="G687" s="32"/>
      <c r="H687" s="38">
        <f t="shared" si="71"/>
        <v>0</v>
      </c>
      <c r="I687" s="101"/>
      <c r="J687" s="131"/>
    </row>
    <row r="688" spans="1:10" s="33" customFormat="1" ht="12" hidden="1" customHeight="1" x14ac:dyDescent="0.2">
      <c r="A688" s="40" t="s">
        <v>518</v>
      </c>
      <c r="B688" s="10" t="s">
        <v>409</v>
      </c>
      <c r="C688" s="57" t="s">
        <v>236</v>
      </c>
      <c r="D688" s="107"/>
      <c r="E688" s="35">
        <v>22554.144877491206</v>
      </c>
      <c r="F688" s="35">
        <f t="shared" si="70"/>
        <v>0</v>
      </c>
      <c r="G688" s="32"/>
      <c r="H688" s="38">
        <f t="shared" si="71"/>
        <v>0</v>
      </c>
      <c r="I688" s="101"/>
      <c r="J688" s="131"/>
    </row>
    <row r="689" spans="1:10" s="33" customFormat="1" ht="12" hidden="1" customHeight="1" x14ac:dyDescent="0.2">
      <c r="A689" s="40" t="s">
        <v>519</v>
      </c>
      <c r="B689" s="10" t="s">
        <v>408</v>
      </c>
      <c r="C689" s="57" t="s">
        <v>236</v>
      </c>
      <c r="D689" s="107"/>
      <c r="E689" s="35">
        <v>30813.465274099566</v>
      </c>
      <c r="F689" s="35">
        <f t="shared" si="70"/>
        <v>0</v>
      </c>
      <c r="G689" s="32"/>
      <c r="H689" s="38">
        <f t="shared" si="71"/>
        <v>0</v>
      </c>
      <c r="I689" s="101"/>
      <c r="J689" s="131"/>
    </row>
    <row r="690" spans="1:10" s="33" customFormat="1" ht="12" hidden="1" customHeight="1" x14ac:dyDescent="0.2">
      <c r="A690" s="40" t="s">
        <v>520</v>
      </c>
      <c r="B690" s="10" t="s">
        <v>377</v>
      </c>
      <c r="C690" s="57" t="s">
        <v>236</v>
      </c>
      <c r="D690" s="107"/>
      <c r="E690" s="35">
        <v>41057.698825928455</v>
      </c>
      <c r="F690" s="35">
        <f t="shared" si="70"/>
        <v>0</v>
      </c>
      <c r="G690" s="32"/>
      <c r="H690" s="38">
        <f t="shared" si="71"/>
        <v>0</v>
      </c>
      <c r="I690" s="101"/>
      <c r="J690" s="131"/>
    </row>
    <row r="691" spans="1:10" s="33" customFormat="1" ht="12" hidden="1" customHeight="1" x14ac:dyDescent="0.2">
      <c r="A691" s="40" t="s">
        <v>521</v>
      </c>
      <c r="B691" s="10" t="s">
        <v>522</v>
      </c>
      <c r="C691" s="57" t="s">
        <v>236</v>
      </c>
      <c r="D691" s="107"/>
      <c r="E691" s="35">
        <v>29399.027822852651</v>
      </c>
      <c r="F691" s="35">
        <f t="shared" si="70"/>
        <v>0</v>
      </c>
      <c r="G691" s="32"/>
      <c r="H691" s="38">
        <f t="shared" si="71"/>
        <v>0</v>
      </c>
      <c r="I691" s="101"/>
      <c r="J691" s="131"/>
    </row>
    <row r="692" spans="1:10" s="33" customFormat="1" ht="12" hidden="1" customHeight="1" x14ac:dyDescent="0.2">
      <c r="A692" s="40" t="s">
        <v>1058</v>
      </c>
      <c r="B692" s="10" t="s">
        <v>523</v>
      </c>
      <c r="C692" s="57" t="s">
        <v>236</v>
      </c>
      <c r="D692" s="107"/>
      <c r="E692" s="35">
        <v>963137.78685363638</v>
      </c>
      <c r="F692" s="35">
        <f>D692*E692</f>
        <v>0</v>
      </c>
      <c r="G692" s="32"/>
      <c r="H692" s="38">
        <f t="shared" si="71"/>
        <v>0</v>
      </c>
      <c r="I692" s="101"/>
      <c r="J692" s="131"/>
    </row>
    <row r="693" spans="1:10" s="33" customFormat="1" ht="12" hidden="1" customHeight="1" x14ac:dyDescent="0.2">
      <c r="A693" s="40" t="s">
        <v>422</v>
      </c>
      <c r="B693" s="10" t="s">
        <v>110</v>
      </c>
      <c r="C693" s="57"/>
      <c r="D693" s="107"/>
      <c r="E693" s="35"/>
      <c r="F693" s="39"/>
      <c r="G693" s="32"/>
      <c r="H693" s="38"/>
      <c r="I693" s="101"/>
      <c r="J693" s="131"/>
    </row>
    <row r="694" spans="1:10" s="33" customFormat="1" ht="12" hidden="1" customHeight="1" x14ac:dyDescent="0.2">
      <c r="A694" s="40" t="s">
        <v>524</v>
      </c>
      <c r="B694" s="10" t="s">
        <v>525</v>
      </c>
      <c r="C694" s="57" t="s">
        <v>236</v>
      </c>
      <c r="D694" s="107"/>
      <c r="E694" s="35">
        <v>33101.009764138224</v>
      </c>
      <c r="F694" s="35">
        <f t="shared" ref="F694:F702" si="72">D694*E694</f>
        <v>0</v>
      </c>
      <c r="G694" s="32"/>
      <c r="H694" s="38">
        <f t="shared" ref="H694:H700" si="73">F694/$G$810</f>
        <v>0</v>
      </c>
      <c r="I694" s="101"/>
      <c r="J694" s="131"/>
    </row>
    <row r="695" spans="1:10" s="33" customFormat="1" ht="24" hidden="1" x14ac:dyDescent="0.2">
      <c r="A695" s="40" t="s">
        <v>576</v>
      </c>
      <c r="B695" s="10" t="s">
        <v>86</v>
      </c>
      <c r="C695" s="57" t="s">
        <v>236</v>
      </c>
      <c r="D695" s="107"/>
      <c r="E695" s="35">
        <v>177907.23116619041</v>
      </c>
      <c r="F695" s="35">
        <f>D695*E695</f>
        <v>0</v>
      </c>
      <c r="G695" s="32"/>
      <c r="H695" s="38">
        <f t="shared" si="73"/>
        <v>0</v>
      </c>
      <c r="I695" s="101"/>
      <c r="J695" s="131"/>
    </row>
    <row r="696" spans="1:10" s="33" customFormat="1" ht="12" hidden="1" customHeight="1" x14ac:dyDescent="0.2">
      <c r="A696" s="40" t="s">
        <v>577</v>
      </c>
      <c r="B696" s="10" t="s">
        <v>581</v>
      </c>
      <c r="C696" s="57" t="s">
        <v>236</v>
      </c>
      <c r="D696" s="107"/>
      <c r="E696" s="35">
        <v>96801.46534992331</v>
      </c>
      <c r="F696" s="35">
        <f t="shared" si="72"/>
        <v>0</v>
      </c>
      <c r="G696" s="32"/>
      <c r="H696" s="38">
        <f t="shared" si="73"/>
        <v>0</v>
      </c>
      <c r="I696" s="101"/>
      <c r="J696" s="131"/>
    </row>
    <row r="697" spans="1:10" s="33" customFormat="1" ht="12" hidden="1" customHeight="1" x14ac:dyDescent="0.2">
      <c r="A697" s="40" t="s">
        <v>578</v>
      </c>
      <c r="B697" s="10" t="s">
        <v>582</v>
      </c>
      <c r="C697" s="57" t="s">
        <v>236</v>
      </c>
      <c r="D697" s="107"/>
      <c r="E697" s="35">
        <v>244437.3074998908</v>
      </c>
      <c r="F697" s="35">
        <f t="shared" si="72"/>
        <v>0</v>
      </c>
      <c r="G697" s="32"/>
      <c r="H697" s="38">
        <f t="shared" si="73"/>
        <v>0</v>
      </c>
      <c r="I697" s="101"/>
      <c r="J697" s="131"/>
    </row>
    <row r="698" spans="1:10" s="33" customFormat="1" ht="12" hidden="1" customHeight="1" x14ac:dyDescent="0.2">
      <c r="A698" s="40" t="s">
        <v>579</v>
      </c>
      <c r="B698" s="10" t="s">
        <v>868</v>
      </c>
      <c r="C698" s="57" t="s">
        <v>236</v>
      </c>
      <c r="D698" s="114"/>
      <c r="E698" s="35">
        <v>58695.951711633286</v>
      </c>
      <c r="F698" s="35">
        <f t="shared" si="72"/>
        <v>0</v>
      </c>
      <c r="G698" s="32"/>
      <c r="H698" s="38">
        <f t="shared" si="73"/>
        <v>0</v>
      </c>
      <c r="I698" s="101"/>
      <c r="J698" s="131"/>
    </row>
    <row r="699" spans="1:10" s="33" customFormat="1" ht="12" hidden="1" customHeight="1" x14ac:dyDescent="0.2">
      <c r="A699" s="40" t="s">
        <v>580</v>
      </c>
      <c r="B699" s="10" t="s">
        <v>869</v>
      </c>
      <c r="C699" s="57" t="s">
        <v>236</v>
      </c>
      <c r="D699" s="114"/>
      <c r="E699" s="35">
        <v>70829.441413848283</v>
      </c>
      <c r="F699" s="35">
        <f t="shared" si="72"/>
        <v>0</v>
      </c>
      <c r="G699" s="32"/>
      <c r="H699" s="38">
        <f t="shared" si="73"/>
        <v>0</v>
      </c>
      <c r="I699" s="101"/>
      <c r="J699" s="131"/>
    </row>
    <row r="700" spans="1:10" s="33" customFormat="1" ht="12" hidden="1" customHeight="1" x14ac:dyDescent="0.2">
      <c r="A700" s="40" t="s">
        <v>1059</v>
      </c>
      <c r="B700" s="10" t="s">
        <v>951</v>
      </c>
      <c r="C700" s="57" t="s">
        <v>236</v>
      </c>
      <c r="D700" s="114"/>
      <c r="E700" s="35">
        <v>10724.566681126935</v>
      </c>
      <c r="F700" s="35">
        <f>D700*E700</f>
        <v>0</v>
      </c>
      <c r="G700" s="32"/>
      <c r="H700" s="38">
        <f t="shared" si="73"/>
        <v>0</v>
      </c>
      <c r="I700" s="101"/>
      <c r="J700" s="131"/>
    </row>
    <row r="701" spans="1:10" s="33" customFormat="1" ht="12" hidden="1" customHeight="1" x14ac:dyDescent="0.2">
      <c r="A701" s="40" t="s">
        <v>583</v>
      </c>
      <c r="B701" s="10" t="s">
        <v>554</v>
      </c>
      <c r="C701" s="57"/>
      <c r="D701" s="114"/>
      <c r="E701" s="50"/>
      <c r="F701" s="35"/>
      <c r="G701" s="32"/>
      <c r="H701" s="38"/>
      <c r="I701" s="101"/>
      <c r="J701" s="131"/>
    </row>
    <row r="702" spans="1:10" s="33" customFormat="1" ht="12" hidden="1" customHeight="1" x14ac:dyDescent="0.2">
      <c r="A702" s="40" t="s">
        <v>584</v>
      </c>
      <c r="B702" s="10" t="s">
        <v>144</v>
      </c>
      <c r="C702" s="57" t="s">
        <v>102</v>
      </c>
      <c r="D702" s="114"/>
      <c r="E702" s="119">
        <v>64712.788549969329</v>
      </c>
      <c r="F702" s="35">
        <f t="shared" si="72"/>
        <v>0</v>
      </c>
      <c r="G702" s="32"/>
      <c r="H702" s="38">
        <f>F702/$G$810</f>
        <v>0</v>
      </c>
      <c r="I702" s="101"/>
      <c r="J702" s="131"/>
    </row>
    <row r="703" spans="1:10" ht="12" hidden="1" customHeight="1" x14ac:dyDescent="0.2">
      <c r="A703" s="46"/>
      <c r="B703" s="64"/>
      <c r="C703" s="68"/>
      <c r="D703" s="69"/>
      <c r="E703" s="66"/>
      <c r="F703" s="65"/>
      <c r="G703" s="65"/>
      <c r="H703" s="65"/>
      <c r="I703" s="104">
        <f>SUM(H673:H702)</f>
        <v>0</v>
      </c>
    </row>
    <row r="704" spans="1:10" ht="12" hidden="1" customHeight="1" x14ac:dyDescent="0.2">
      <c r="A704" s="44">
        <v>25</v>
      </c>
      <c r="B704" s="27" t="s">
        <v>423</v>
      </c>
      <c r="C704" s="94"/>
      <c r="D704" s="106"/>
      <c r="E704" s="106"/>
      <c r="F704" s="28"/>
      <c r="G704" s="5">
        <f>SUBTOTAL(109,F704:F714)</f>
        <v>0</v>
      </c>
      <c r="H704" s="6">
        <f>G704/$G$810</f>
        <v>0</v>
      </c>
    </row>
    <row r="705" spans="1:10" s="33" customFormat="1" ht="12" hidden="1" customHeight="1" x14ac:dyDescent="0.2">
      <c r="A705" s="40" t="s">
        <v>739</v>
      </c>
      <c r="B705" s="10" t="s">
        <v>482</v>
      </c>
      <c r="C705" s="57"/>
      <c r="D705" s="114"/>
      <c r="E705" s="50"/>
      <c r="F705" s="39"/>
      <c r="G705" s="32"/>
      <c r="H705" s="38"/>
      <c r="I705" s="101"/>
      <c r="J705" s="131"/>
    </row>
    <row r="706" spans="1:10" s="33" customFormat="1" ht="26.25" hidden="1" customHeight="1" x14ac:dyDescent="0.2">
      <c r="A706" s="40" t="s">
        <v>1060</v>
      </c>
      <c r="B706" s="10" t="s">
        <v>1247</v>
      </c>
      <c r="C706" s="57" t="s">
        <v>236</v>
      </c>
      <c r="D706" s="114"/>
      <c r="E706" s="35">
        <v>4937410.2089865003</v>
      </c>
      <c r="F706" s="35">
        <f t="shared" ref="F706:F712" si="74">D706*E706</f>
        <v>0</v>
      </c>
      <c r="G706" s="32"/>
      <c r="H706" s="38">
        <f t="shared" ref="H706:H713" si="75">F706/$G$810</f>
        <v>0</v>
      </c>
      <c r="I706" s="101"/>
      <c r="J706" s="131"/>
    </row>
    <row r="707" spans="1:10" s="33" customFormat="1" ht="26.25" hidden="1" customHeight="1" x14ac:dyDescent="0.2">
      <c r="A707" s="40" t="s">
        <v>1061</v>
      </c>
      <c r="B707" s="10" t="s">
        <v>97</v>
      </c>
      <c r="C707" s="57" t="s">
        <v>696</v>
      </c>
      <c r="D707" s="114"/>
      <c r="E707" s="35">
        <v>7370.5468777671804</v>
      </c>
      <c r="F707" s="35">
        <f t="shared" si="74"/>
        <v>0</v>
      </c>
      <c r="G707" s="32"/>
      <c r="H707" s="38">
        <f t="shared" si="75"/>
        <v>0</v>
      </c>
      <c r="I707" s="101"/>
      <c r="J707" s="131"/>
    </row>
    <row r="708" spans="1:10" s="33" customFormat="1" ht="26.25" hidden="1" customHeight="1" x14ac:dyDescent="0.2">
      <c r="A708" s="40" t="s">
        <v>1062</v>
      </c>
      <c r="B708" s="10" t="s">
        <v>98</v>
      </c>
      <c r="C708" s="57" t="s">
        <v>696</v>
      </c>
      <c r="D708" s="114"/>
      <c r="E708" s="35">
        <v>9211.574439975835</v>
      </c>
      <c r="F708" s="35">
        <f t="shared" si="74"/>
        <v>0</v>
      </c>
      <c r="G708" s="32"/>
      <c r="H708" s="38">
        <f t="shared" si="75"/>
        <v>0</v>
      </c>
      <c r="I708" s="101"/>
      <c r="J708" s="131"/>
    </row>
    <row r="709" spans="1:10" s="33" customFormat="1" ht="26.25" hidden="1" customHeight="1" x14ac:dyDescent="0.2">
      <c r="A709" s="40" t="s">
        <v>1063</v>
      </c>
      <c r="B709" s="10" t="s">
        <v>99</v>
      </c>
      <c r="C709" s="57" t="s">
        <v>696</v>
      </c>
      <c r="D709" s="114"/>
      <c r="E709" s="35">
        <v>12132.74212851743</v>
      </c>
      <c r="F709" s="35">
        <f t="shared" si="74"/>
        <v>0</v>
      </c>
      <c r="G709" s="32"/>
      <c r="H709" s="38">
        <f t="shared" si="75"/>
        <v>0</v>
      </c>
      <c r="I709" s="101"/>
      <c r="J709" s="131"/>
    </row>
    <row r="710" spans="1:10" s="33" customFormat="1" ht="26.25" hidden="1" customHeight="1" x14ac:dyDescent="0.2">
      <c r="A710" s="40" t="s">
        <v>1064</v>
      </c>
      <c r="B710" s="10" t="s">
        <v>100</v>
      </c>
      <c r="C710" s="57" t="s">
        <v>696</v>
      </c>
      <c r="D710" s="114"/>
      <c r="E710" s="35">
        <v>14735.115245279701</v>
      </c>
      <c r="F710" s="35">
        <f t="shared" si="74"/>
        <v>0</v>
      </c>
      <c r="G710" s="32"/>
      <c r="H710" s="38">
        <f t="shared" si="75"/>
        <v>0</v>
      </c>
      <c r="I710" s="101"/>
      <c r="J710" s="131"/>
    </row>
    <row r="711" spans="1:10" s="33" customFormat="1" ht="26.25" hidden="1" customHeight="1" x14ac:dyDescent="0.2">
      <c r="A711" s="40" t="s">
        <v>52</v>
      </c>
      <c r="B711" s="10" t="s">
        <v>101</v>
      </c>
      <c r="C711" s="57" t="s">
        <v>696</v>
      </c>
      <c r="D711" s="114"/>
      <c r="E711" s="35">
        <v>20452.462373740458</v>
      </c>
      <c r="F711" s="35">
        <f t="shared" si="74"/>
        <v>0</v>
      </c>
      <c r="G711" s="32"/>
      <c r="H711" s="38">
        <f t="shared" si="75"/>
        <v>0</v>
      </c>
      <c r="I711" s="101"/>
      <c r="J711" s="131"/>
    </row>
    <row r="712" spans="1:10" s="33" customFormat="1" ht="26.25" hidden="1" customHeight="1" x14ac:dyDescent="0.2">
      <c r="A712" s="40" t="s">
        <v>53</v>
      </c>
      <c r="B712" s="10" t="s">
        <v>56</v>
      </c>
      <c r="C712" s="57" t="s">
        <v>696</v>
      </c>
      <c r="D712" s="114"/>
      <c r="E712" s="35">
        <v>28172.483620271109</v>
      </c>
      <c r="F712" s="35">
        <f t="shared" si="74"/>
        <v>0</v>
      </c>
      <c r="G712" s="32"/>
      <c r="H712" s="38">
        <f t="shared" si="75"/>
        <v>0</v>
      </c>
      <c r="I712" s="101"/>
      <c r="J712" s="131"/>
    </row>
    <row r="713" spans="1:10" s="33" customFormat="1" ht="24" hidden="1" x14ac:dyDescent="0.2">
      <c r="A713" s="40" t="s">
        <v>51</v>
      </c>
      <c r="B713" s="10" t="s">
        <v>54</v>
      </c>
      <c r="C713" s="57" t="s">
        <v>236</v>
      </c>
      <c r="D713" s="114"/>
      <c r="E713" s="35">
        <v>14970.178081071346</v>
      </c>
      <c r="F713" s="35">
        <f>D713*E713</f>
        <v>0</v>
      </c>
      <c r="G713" s="32"/>
      <c r="H713" s="38">
        <f t="shared" si="75"/>
        <v>0</v>
      </c>
      <c r="I713" s="101"/>
      <c r="J713" s="131"/>
    </row>
    <row r="714" spans="1:10" s="67" customFormat="1" ht="12" hidden="1" customHeight="1" x14ac:dyDescent="0.2">
      <c r="A714" s="46"/>
      <c r="B714" s="64"/>
      <c r="C714" s="68"/>
      <c r="D714" s="69"/>
      <c r="E714" s="66"/>
      <c r="F714" s="65"/>
      <c r="G714" s="65"/>
      <c r="H714" s="65"/>
      <c r="I714" s="111">
        <f>SUM(H705:H713)</f>
        <v>0</v>
      </c>
      <c r="J714" s="133"/>
    </row>
    <row r="715" spans="1:10" ht="12" hidden="1" customHeight="1" x14ac:dyDescent="0.2">
      <c r="A715" s="44" t="s">
        <v>425</v>
      </c>
      <c r="B715" s="27" t="s">
        <v>424</v>
      </c>
      <c r="C715" s="94"/>
      <c r="D715" s="106"/>
      <c r="E715" s="106"/>
      <c r="F715" s="28"/>
      <c r="G715" s="5">
        <f>SUBTOTAL(109,F715:F726)</f>
        <v>0</v>
      </c>
      <c r="H715" s="6">
        <f>G715/$G$810</f>
        <v>0</v>
      </c>
    </row>
    <row r="716" spans="1:10" s="33" customFormat="1" ht="12" hidden="1" customHeight="1" x14ac:dyDescent="0.2">
      <c r="A716" s="40" t="s">
        <v>361</v>
      </c>
      <c r="B716" s="63" t="s">
        <v>362</v>
      </c>
      <c r="C716" s="57"/>
      <c r="D716" s="114"/>
      <c r="E716" s="50"/>
      <c r="F716" s="39"/>
      <c r="G716" s="32"/>
      <c r="H716" s="38"/>
      <c r="I716" s="101"/>
      <c r="J716" s="131"/>
    </row>
    <row r="717" spans="1:10" s="33" customFormat="1" ht="72" hidden="1" x14ac:dyDescent="0.2">
      <c r="A717" s="40" t="s">
        <v>1065</v>
      </c>
      <c r="B717" s="10" t="s">
        <v>33</v>
      </c>
      <c r="C717" s="57" t="s">
        <v>102</v>
      </c>
      <c r="D717" s="114"/>
      <c r="E717" s="35">
        <v>275460.62827910553</v>
      </c>
      <c r="F717" s="35">
        <f t="shared" ref="F717" si="76">D717*E717</f>
        <v>0</v>
      </c>
      <c r="G717" s="32"/>
      <c r="H717" s="38">
        <f>F717/$G$810</f>
        <v>0</v>
      </c>
      <c r="I717" s="101"/>
      <c r="J717" s="131"/>
    </row>
    <row r="718" spans="1:10" s="33" customFormat="1" ht="12" hidden="1" customHeight="1" x14ac:dyDescent="0.2">
      <c r="A718" s="40" t="s">
        <v>483</v>
      </c>
      <c r="B718" s="63" t="s">
        <v>169</v>
      </c>
      <c r="C718" s="57"/>
      <c r="D718" s="114"/>
      <c r="E718" s="35"/>
      <c r="F718" s="51"/>
      <c r="G718" s="32"/>
      <c r="H718" s="38"/>
      <c r="I718" s="101"/>
      <c r="J718" s="131"/>
    </row>
    <row r="719" spans="1:10" s="33" customFormat="1" ht="12" hidden="1" customHeight="1" x14ac:dyDescent="0.2">
      <c r="A719" s="40" t="s">
        <v>922</v>
      </c>
      <c r="B719" s="10" t="s">
        <v>923</v>
      </c>
      <c r="C719" s="57" t="s">
        <v>236</v>
      </c>
      <c r="D719" s="114"/>
      <c r="E719" s="35">
        <v>579894.73778321792</v>
      </c>
      <c r="F719" s="35">
        <f t="shared" ref="F719:F722" si="77">D719*E719</f>
        <v>0</v>
      </c>
      <c r="G719" s="32"/>
      <c r="H719" s="38">
        <f>F719/$G$810</f>
        <v>0</v>
      </c>
      <c r="I719" s="101"/>
      <c r="J719" s="131"/>
    </row>
    <row r="720" spans="1:10" s="33" customFormat="1" ht="12" hidden="1" customHeight="1" x14ac:dyDescent="0.2">
      <c r="A720" s="40" t="s">
        <v>922</v>
      </c>
      <c r="B720" s="10" t="s">
        <v>938</v>
      </c>
      <c r="C720" s="57" t="s">
        <v>236</v>
      </c>
      <c r="D720" s="114"/>
      <c r="E720" s="35">
        <v>384343.90034321789</v>
      </c>
      <c r="F720" s="35">
        <f t="shared" si="77"/>
        <v>0</v>
      </c>
      <c r="G720" s="32"/>
      <c r="H720" s="38">
        <f>F720/$G$810</f>
        <v>0</v>
      </c>
      <c r="I720" s="101"/>
      <c r="J720" s="131"/>
    </row>
    <row r="721" spans="1:10" s="33" customFormat="1" ht="12" hidden="1" customHeight="1" x14ac:dyDescent="0.2">
      <c r="A721" s="40" t="s">
        <v>924</v>
      </c>
      <c r="B721" s="10" t="s">
        <v>989</v>
      </c>
      <c r="C721" s="57" t="s">
        <v>236</v>
      </c>
      <c r="D721" s="114"/>
      <c r="E721" s="35">
        <v>337970.80623579671</v>
      </c>
      <c r="F721" s="35">
        <f>D721*E721</f>
        <v>0</v>
      </c>
      <c r="G721" s="32"/>
      <c r="H721" s="38">
        <f>F721/$G$810</f>
        <v>0</v>
      </c>
      <c r="I721" s="101"/>
      <c r="J721" s="131"/>
    </row>
    <row r="722" spans="1:10" s="33" customFormat="1" ht="12" hidden="1" customHeight="1" x14ac:dyDescent="0.2">
      <c r="A722" s="40" t="s">
        <v>1066</v>
      </c>
      <c r="B722" s="10" t="s">
        <v>939</v>
      </c>
      <c r="C722" s="57" t="s">
        <v>236</v>
      </c>
      <c r="D722" s="114"/>
      <c r="E722" s="35">
        <v>158773.57517671541</v>
      </c>
      <c r="F722" s="35">
        <f t="shared" si="77"/>
        <v>0</v>
      </c>
      <c r="G722" s="32"/>
      <c r="H722" s="38">
        <f>F722/$G$810</f>
        <v>0</v>
      </c>
      <c r="I722" s="101"/>
      <c r="J722" s="131"/>
    </row>
    <row r="723" spans="1:10" ht="12" hidden="1" customHeight="1" x14ac:dyDescent="0.2">
      <c r="A723" s="40" t="s">
        <v>484</v>
      </c>
      <c r="B723" s="63" t="s">
        <v>554</v>
      </c>
      <c r="C723" s="57"/>
      <c r="D723" s="114"/>
      <c r="E723" s="35"/>
      <c r="F723" s="35"/>
      <c r="G723" s="32"/>
      <c r="H723" s="38"/>
      <c r="I723" s="104"/>
    </row>
    <row r="724" spans="1:10" ht="12" hidden="1" customHeight="1" x14ac:dyDescent="0.2">
      <c r="A724" s="45" t="s">
        <v>929</v>
      </c>
      <c r="B724" s="63" t="s">
        <v>1156</v>
      </c>
      <c r="C724" s="57" t="s">
        <v>236</v>
      </c>
      <c r="D724" s="114"/>
      <c r="E724" s="35">
        <v>62105.503422587797</v>
      </c>
      <c r="F724" s="35">
        <f>D724*E724</f>
        <v>0</v>
      </c>
      <c r="G724" s="32"/>
      <c r="H724" s="38">
        <f>F724/$G$810</f>
        <v>0</v>
      </c>
      <c r="I724" s="140"/>
    </row>
    <row r="725" spans="1:10" ht="12" hidden="1" customHeight="1" x14ac:dyDescent="0.2">
      <c r="A725" s="45" t="s">
        <v>962</v>
      </c>
      <c r="B725" s="63" t="s">
        <v>964</v>
      </c>
      <c r="C725" s="57" t="s">
        <v>236</v>
      </c>
      <c r="D725" s="114"/>
      <c r="E725" s="35">
        <v>38703.815294477899</v>
      </c>
      <c r="F725" s="35">
        <f>D725*E725</f>
        <v>0</v>
      </c>
      <c r="G725" s="32"/>
      <c r="H725" s="38">
        <f>F725/$G$810</f>
        <v>0</v>
      </c>
      <c r="I725" s="104"/>
    </row>
    <row r="726" spans="1:10" ht="12" hidden="1" customHeight="1" x14ac:dyDescent="0.2">
      <c r="A726" s="46"/>
      <c r="B726" s="64"/>
      <c r="C726" s="68"/>
      <c r="D726" s="69"/>
      <c r="E726" s="66"/>
      <c r="F726" s="65"/>
      <c r="G726" s="65"/>
      <c r="H726" s="65"/>
      <c r="I726" s="104">
        <f>SUM(H716:H725)</f>
        <v>0</v>
      </c>
    </row>
    <row r="727" spans="1:10" ht="12" hidden="1" customHeight="1" x14ac:dyDescent="0.2">
      <c r="A727" s="44" t="s">
        <v>426</v>
      </c>
      <c r="B727" s="27" t="s">
        <v>427</v>
      </c>
      <c r="C727" s="94"/>
      <c r="D727" s="106"/>
      <c r="E727" s="106"/>
      <c r="F727" s="28"/>
      <c r="G727" s="5">
        <f>SUBTOTAL(109,F727:F735)</f>
        <v>0</v>
      </c>
      <c r="H727" s="6">
        <f>G727/$G$810</f>
        <v>0</v>
      </c>
    </row>
    <row r="728" spans="1:10" s="33" customFormat="1" ht="12" hidden="1" customHeight="1" x14ac:dyDescent="0.2">
      <c r="A728" s="40" t="s">
        <v>485</v>
      </c>
      <c r="B728" s="10" t="s">
        <v>836</v>
      </c>
      <c r="C728" s="57"/>
      <c r="D728" s="114"/>
      <c r="E728" s="54"/>
      <c r="F728" s="53"/>
      <c r="G728" s="37"/>
      <c r="H728" s="55"/>
      <c r="I728" s="101"/>
      <c r="J728" s="131"/>
    </row>
    <row r="729" spans="1:10" s="33" customFormat="1" ht="48" hidden="1" customHeight="1" x14ac:dyDescent="0.2">
      <c r="A729" s="40" t="s">
        <v>240</v>
      </c>
      <c r="B729" s="10" t="s">
        <v>948</v>
      </c>
      <c r="C729" s="57" t="s">
        <v>236</v>
      </c>
      <c r="D729" s="114"/>
      <c r="E729" s="35">
        <v>7221085.8992370013</v>
      </c>
      <c r="F729" s="35">
        <f>D729*E729</f>
        <v>0</v>
      </c>
      <c r="G729" s="32"/>
      <c r="H729" s="38">
        <f>F729/$G$810</f>
        <v>0</v>
      </c>
      <c r="I729" s="101"/>
      <c r="J729" s="131"/>
    </row>
    <row r="730" spans="1:10" s="33" customFormat="1" ht="36" hidden="1" x14ac:dyDescent="0.2">
      <c r="A730" s="40" t="s">
        <v>957</v>
      </c>
      <c r="B730" s="10" t="s">
        <v>1188</v>
      </c>
      <c r="C730" s="57" t="s">
        <v>236</v>
      </c>
      <c r="D730" s="114"/>
      <c r="E730" s="35">
        <v>7221085.8992370013</v>
      </c>
      <c r="F730" s="35">
        <f>D730*E730</f>
        <v>0</v>
      </c>
      <c r="G730" s="32"/>
      <c r="H730" s="38">
        <f>F730/$G$810</f>
        <v>0</v>
      </c>
      <c r="I730" s="101"/>
      <c r="J730" s="131"/>
    </row>
    <row r="731" spans="1:10" s="33" customFormat="1" ht="12" hidden="1" customHeight="1" x14ac:dyDescent="0.2">
      <c r="A731" s="40" t="s">
        <v>486</v>
      </c>
      <c r="B731" s="10" t="s">
        <v>109</v>
      </c>
      <c r="C731" s="57"/>
      <c r="D731" s="114"/>
      <c r="E731" s="35"/>
      <c r="F731" s="51"/>
      <c r="G731" s="32"/>
      <c r="H731" s="38"/>
      <c r="I731" s="101"/>
      <c r="J731" s="131"/>
    </row>
    <row r="732" spans="1:10" s="33" customFormat="1" ht="36" hidden="1" x14ac:dyDescent="0.2">
      <c r="A732" s="40" t="s">
        <v>959</v>
      </c>
      <c r="B732" s="10" t="s">
        <v>958</v>
      </c>
      <c r="C732" s="57" t="s">
        <v>236</v>
      </c>
      <c r="D732" s="114"/>
      <c r="E732" s="35">
        <v>253019.59625250002</v>
      </c>
      <c r="F732" s="35">
        <f>D732*E732</f>
        <v>0</v>
      </c>
      <c r="G732" s="32"/>
      <c r="H732" s="38">
        <f>F732/$G$810</f>
        <v>0</v>
      </c>
      <c r="I732" s="101"/>
      <c r="J732" s="131"/>
    </row>
    <row r="733" spans="1:10" s="33" customFormat="1" ht="12" hidden="1" customHeight="1" x14ac:dyDescent="0.2">
      <c r="A733" s="40" t="s">
        <v>3</v>
      </c>
      <c r="B733" s="10" t="s">
        <v>554</v>
      </c>
      <c r="C733" s="57"/>
      <c r="D733" s="114"/>
      <c r="E733" s="35"/>
      <c r="F733" s="35"/>
      <c r="G733" s="32"/>
      <c r="H733" s="38"/>
      <c r="I733" s="101"/>
      <c r="J733" s="131"/>
    </row>
    <row r="734" spans="1:10" s="33" customFormat="1" ht="12" hidden="1" customHeight="1" x14ac:dyDescent="0.2">
      <c r="A734" s="82" t="s">
        <v>4</v>
      </c>
      <c r="B734" s="120" t="s">
        <v>5</v>
      </c>
      <c r="C734" s="121" t="s">
        <v>102</v>
      </c>
      <c r="D734" s="122"/>
      <c r="E734" s="123">
        <v>18331.748773800002</v>
      </c>
      <c r="F734" s="35">
        <f>D734*E734</f>
        <v>0</v>
      </c>
      <c r="G734" s="124"/>
      <c r="H734" s="38">
        <f>F734/$G$810</f>
        <v>0</v>
      </c>
      <c r="I734" s="101"/>
      <c r="J734" s="131"/>
    </row>
    <row r="735" spans="1:10" s="67" customFormat="1" ht="12" hidden="1" customHeight="1" x14ac:dyDescent="0.2">
      <c r="A735" s="46"/>
      <c r="B735" s="64"/>
      <c r="C735" s="68"/>
      <c r="D735" s="69"/>
      <c r="E735" s="66"/>
      <c r="F735" s="65"/>
      <c r="G735" s="65"/>
      <c r="H735" s="65"/>
      <c r="I735" s="111">
        <f>SUM(H729:H734)</f>
        <v>0</v>
      </c>
      <c r="J735" s="133"/>
    </row>
    <row r="736" spans="1:10" ht="12" hidden="1" customHeight="1" x14ac:dyDescent="0.2">
      <c r="A736" s="44" t="s">
        <v>428</v>
      </c>
      <c r="B736" s="27" t="s">
        <v>541</v>
      </c>
      <c r="C736" s="94"/>
      <c r="D736" s="106"/>
      <c r="E736" s="49"/>
      <c r="F736" s="28"/>
      <c r="G736" s="5">
        <f>SUBTOTAL(109,F736:F750)</f>
        <v>0</v>
      </c>
      <c r="H736" s="6">
        <f>G736/$G$810</f>
        <v>0</v>
      </c>
    </row>
    <row r="737" spans="1:10" s="33" customFormat="1" ht="12" hidden="1" customHeight="1" x14ac:dyDescent="0.2">
      <c r="A737" s="40" t="s">
        <v>229</v>
      </c>
      <c r="B737" s="10" t="s">
        <v>720</v>
      </c>
      <c r="C737" s="57"/>
      <c r="D737" s="114"/>
      <c r="E737" s="35"/>
      <c r="F737" s="51"/>
      <c r="G737" s="32"/>
      <c r="H737" s="38"/>
      <c r="I737" s="101"/>
      <c r="J737" s="131"/>
    </row>
    <row r="738" spans="1:10" s="33" customFormat="1" ht="12" hidden="1" customHeight="1" x14ac:dyDescent="0.2">
      <c r="A738" s="40" t="s">
        <v>228</v>
      </c>
      <c r="B738" s="10" t="s">
        <v>498</v>
      </c>
      <c r="C738" s="57" t="s">
        <v>696</v>
      </c>
      <c r="D738" s="114"/>
      <c r="E738" s="35">
        <v>32832.577963390206</v>
      </c>
      <c r="F738" s="35">
        <f>D738*E738</f>
        <v>0</v>
      </c>
      <c r="G738" s="32"/>
      <c r="H738" s="38">
        <f>F738/$G$810</f>
        <v>0</v>
      </c>
      <c r="I738" s="101"/>
      <c r="J738" s="131"/>
    </row>
    <row r="739" spans="1:10" s="33" customFormat="1" ht="12" hidden="1" customHeight="1" x14ac:dyDescent="0.2">
      <c r="A739" s="40" t="s">
        <v>723</v>
      </c>
      <c r="B739" s="10" t="s">
        <v>724</v>
      </c>
      <c r="C739" s="57"/>
      <c r="D739" s="114"/>
      <c r="E739" s="35"/>
      <c r="F739" s="51"/>
      <c r="G739" s="32"/>
      <c r="H739" s="38"/>
      <c r="I739" s="101"/>
      <c r="J739" s="131"/>
    </row>
    <row r="740" spans="1:10" s="33" customFormat="1" ht="24" hidden="1" x14ac:dyDescent="0.2">
      <c r="A740" s="40" t="s">
        <v>761</v>
      </c>
      <c r="B740" s="10" t="s">
        <v>73</v>
      </c>
      <c r="C740" s="57" t="s">
        <v>236</v>
      </c>
      <c r="D740" s="114"/>
      <c r="E740" s="35">
        <v>90466.534835250015</v>
      </c>
      <c r="F740" s="35">
        <f>D740*E740</f>
        <v>0</v>
      </c>
      <c r="G740" s="32"/>
      <c r="H740" s="38">
        <f>F740/$G$810</f>
        <v>0</v>
      </c>
      <c r="I740" s="101"/>
      <c r="J740" s="131"/>
    </row>
    <row r="741" spans="1:10" s="33" customFormat="1" ht="12" hidden="1" customHeight="1" x14ac:dyDescent="0.2">
      <c r="A741" s="40" t="s">
        <v>719</v>
      </c>
      <c r="B741" s="10" t="s">
        <v>721</v>
      </c>
      <c r="C741" s="57"/>
      <c r="D741" s="114"/>
      <c r="E741" s="35"/>
      <c r="F741" s="51"/>
      <c r="G741" s="32"/>
      <c r="H741" s="38"/>
      <c r="I741" s="101"/>
      <c r="J741" s="131"/>
    </row>
    <row r="742" spans="1:10" s="33" customFormat="1" ht="12" hidden="1" customHeight="1" x14ac:dyDescent="0.2">
      <c r="A742" s="40" t="s">
        <v>230</v>
      </c>
      <c r="B742" s="10" t="s">
        <v>722</v>
      </c>
      <c r="C742" s="57" t="s">
        <v>236</v>
      </c>
      <c r="D742" s="107"/>
      <c r="E742" s="35">
        <v>34538.142141426477</v>
      </c>
      <c r="F742" s="35">
        <f>D742*E742</f>
        <v>0</v>
      </c>
      <c r="G742" s="32"/>
      <c r="H742" s="38">
        <f>F742/$G$810</f>
        <v>0</v>
      </c>
      <c r="I742" s="101"/>
      <c r="J742" s="131"/>
    </row>
    <row r="743" spans="1:10" s="33" customFormat="1" ht="12" hidden="1" customHeight="1" x14ac:dyDescent="0.2">
      <c r="A743" s="40" t="s">
        <v>748</v>
      </c>
      <c r="B743" s="10" t="s">
        <v>749</v>
      </c>
      <c r="C743" s="57" t="s">
        <v>236</v>
      </c>
      <c r="D743" s="107"/>
      <c r="E743" s="35">
        <v>57159.45901865897</v>
      </c>
      <c r="F743" s="35">
        <f>D743*E743</f>
        <v>0</v>
      </c>
      <c r="G743" s="32"/>
      <c r="H743" s="38">
        <f>F743/$G$810</f>
        <v>0</v>
      </c>
      <c r="I743" s="101"/>
      <c r="J743" s="131"/>
    </row>
    <row r="744" spans="1:10" s="33" customFormat="1" ht="12" hidden="1" customHeight="1" x14ac:dyDescent="0.2">
      <c r="A744" s="40" t="s">
        <v>875</v>
      </c>
      <c r="B744" s="10" t="s">
        <v>876</v>
      </c>
      <c r="C744" s="57" t="s">
        <v>236</v>
      </c>
      <c r="D744" s="107"/>
      <c r="E744" s="35">
        <v>56892.946757293976</v>
      </c>
      <c r="F744" s="35">
        <f>D744*E744</f>
        <v>0</v>
      </c>
      <c r="G744" s="32"/>
      <c r="H744" s="38">
        <f>F744/$G$810</f>
        <v>0</v>
      </c>
      <c r="I744" s="101"/>
      <c r="J744" s="131"/>
    </row>
    <row r="745" spans="1:10" s="33" customFormat="1" ht="12" hidden="1" customHeight="1" x14ac:dyDescent="0.2">
      <c r="A745" s="40" t="s">
        <v>718</v>
      </c>
      <c r="B745" s="10" t="s">
        <v>554</v>
      </c>
      <c r="C745" s="57"/>
      <c r="D745" s="107"/>
      <c r="E745" s="35"/>
      <c r="F745" s="51"/>
      <c r="G745" s="32"/>
      <c r="H745" s="38"/>
      <c r="I745" s="101"/>
      <c r="J745" s="131"/>
    </row>
    <row r="746" spans="1:10" s="33" customFormat="1" ht="12" hidden="1" customHeight="1" x14ac:dyDescent="0.2">
      <c r="A746" s="40" t="s">
        <v>231</v>
      </c>
      <c r="B746" s="10" t="s">
        <v>57</v>
      </c>
      <c r="C746" s="57" t="s">
        <v>236</v>
      </c>
      <c r="D746" s="107"/>
      <c r="E746" s="35">
        <v>2570.9722296188002</v>
      </c>
      <c r="F746" s="35">
        <f>D746*E746</f>
        <v>0</v>
      </c>
      <c r="G746" s="32"/>
      <c r="H746" s="38">
        <f>F746/$G$810</f>
        <v>0</v>
      </c>
      <c r="I746" s="101"/>
      <c r="J746" s="131"/>
    </row>
    <row r="747" spans="1:10" s="33" customFormat="1" ht="12" hidden="1" customHeight="1" x14ac:dyDescent="0.2">
      <c r="A747" s="40" t="s">
        <v>231</v>
      </c>
      <c r="B747" s="10" t="s">
        <v>1260</v>
      </c>
      <c r="C747" s="57" t="s">
        <v>236</v>
      </c>
      <c r="D747" s="107"/>
      <c r="E747" s="35">
        <v>13601.297702018875</v>
      </c>
      <c r="F747" s="35">
        <f>D747*E747</f>
        <v>0</v>
      </c>
      <c r="G747" s="32"/>
      <c r="H747" s="38">
        <f>F747/$G$810</f>
        <v>0</v>
      </c>
      <c r="I747" s="101"/>
      <c r="J747" s="131"/>
    </row>
    <row r="748" spans="1:10" s="33" customFormat="1" ht="12" hidden="1" customHeight="1" x14ac:dyDescent="0.2">
      <c r="A748" s="40" t="s">
        <v>231</v>
      </c>
      <c r="B748" s="10" t="s">
        <v>1259</v>
      </c>
      <c r="C748" s="57" t="s">
        <v>236</v>
      </c>
      <c r="D748" s="107"/>
      <c r="E748" s="35">
        <v>15328.929954518875</v>
      </c>
      <c r="F748" s="35">
        <f t="shared" ref="F748:F749" si="78">D748*E748</f>
        <v>0</v>
      </c>
      <c r="G748" s="32"/>
      <c r="H748" s="38">
        <f>F748/$G$810</f>
        <v>0</v>
      </c>
      <c r="I748" s="101"/>
      <c r="J748" s="131"/>
    </row>
    <row r="749" spans="1:10" s="33" customFormat="1" ht="12" hidden="1" customHeight="1" x14ac:dyDescent="0.2">
      <c r="A749" s="40" t="s">
        <v>231</v>
      </c>
      <c r="B749" s="10" t="s">
        <v>1347</v>
      </c>
      <c r="C749" s="57" t="s">
        <v>236</v>
      </c>
      <c r="D749" s="107"/>
      <c r="E749" s="35">
        <v>430511.15267519752</v>
      </c>
      <c r="F749" s="35">
        <f t="shared" si="78"/>
        <v>0</v>
      </c>
      <c r="G749" s="32"/>
      <c r="H749" s="38">
        <f>F749/$G$810</f>
        <v>0</v>
      </c>
      <c r="I749" s="101"/>
      <c r="J749" s="131"/>
    </row>
    <row r="750" spans="1:10" ht="12" hidden="1" customHeight="1" x14ac:dyDescent="0.2">
      <c r="A750" s="46"/>
      <c r="B750" s="64"/>
      <c r="C750" s="68"/>
      <c r="D750" s="69"/>
      <c r="E750" s="66"/>
      <c r="F750" s="65"/>
      <c r="G750" s="65"/>
      <c r="H750" s="65"/>
      <c r="I750" s="104">
        <f>SUM(H737:H746)</f>
        <v>0</v>
      </c>
    </row>
    <row r="751" spans="1:10" ht="12" hidden="1" customHeight="1" x14ac:dyDescent="0.2">
      <c r="A751" s="44" t="s">
        <v>429</v>
      </c>
      <c r="B751" s="27" t="s">
        <v>430</v>
      </c>
      <c r="C751" s="94"/>
      <c r="D751" s="106"/>
      <c r="E751" s="49"/>
      <c r="F751" s="28"/>
      <c r="G751" s="5">
        <f>SUBTOTAL(109,F751:F755)</f>
        <v>0</v>
      </c>
      <c r="H751" s="6">
        <f>G751/$G$810</f>
        <v>0</v>
      </c>
    </row>
    <row r="752" spans="1:10" s="33" customFormat="1" ht="12" hidden="1" customHeight="1" x14ac:dyDescent="0.2">
      <c r="A752" s="40" t="s">
        <v>782</v>
      </c>
      <c r="B752" s="10" t="s">
        <v>675</v>
      </c>
      <c r="C752" s="57"/>
      <c r="D752" s="114"/>
      <c r="E752" s="35"/>
      <c r="F752" s="35"/>
      <c r="G752" s="32"/>
      <c r="H752" s="38"/>
      <c r="I752" s="101"/>
      <c r="J752" s="131"/>
    </row>
    <row r="753" spans="1:10" s="33" customFormat="1" ht="12" hidden="1" customHeight="1" x14ac:dyDescent="0.2">
      <c r="A753" s="40" t="s">
        <v>1067</v>
      </c>
      <c r="B753" s="10" t="s">
        <v>405</v>
      </c>
      <c r="C753" s="110" t="s">
        <v>851</v>
      </c>
      <c r="D753" s="114"/>
      <c r="E753" s="35">
        <v>34735.703435745367</v>
      </c>
      <c r="F753" s="35">
        <f t="shared" ref="F753:F754" si="79">D753*E753</f>
        <v>0</v>
      </c>
      <c r="G753" s="32"/>
      <c r="H753" s="38">
        <f>F753/$G$810</f>
        <v>0</v>
      </c>
      <c r="I753" s="101"/>
      <c r="J753" s="131"/>
    </row>
    <row r="754" spans="1:10" s="33" customFormat="1" ht="12" hidden="1" customHeight="1" x14ac:dyDescent="0.2">
      <c r="A754" s="40" t="s">
        <v>487</v>
      </c>
      <c r="B754" s="10" t="s">
        <v>488</v>
      </c>
      <c r="C754" s="57" t="s">
        <v>851</v>
      </c>
      <c r="D754" s="114"/>
      <c r="E754" s="35">
        <v>24872.333494953418</v>
      </c>
      <c r="F754" s="35">
        <f t="shared" si="79"/>
        <v>0</v>
      </c>
      <c r="G754" s="32"/>
      <c r="H754" s="38">
        <f>F754/$G$810</f>
        <v>0</v>
      </c>
      <c r="I754" s="101"/>
      <c r="J754" s="131"/>
    </row>
    <row r="755" spans="1:10" s="67" customFormat="1" ht="12" hidden="1" customHeight="1" x14ac:dyDescent="0.2">
      <c r="A755" s="46"/>
      <c r="B755" s="64"/>
      <c r="C755" s="68"/>
      <c r="D755" s="69"/>
      <c r="E755" s="66"/>
      <c r="F755" s="65"/>
      <c r="G755" s="65"/>
      <c r="H755" s="65"/>
      <c r="I755" s="111">
        <f>SUM(H752:H754)</f>
        <v>0</v>
      </c>
      <c r="J755" s="133"/>
    </row>
    <row r="756" spans="1:10" ht="12" customHeight="1" x14ac:dyDescent="0.2">
      <c r="A756" s="44">
        <v>30</v>
      </c>
      <c r="B756" s="27" t="s">
        <v>853</v>
      </c>
      <c r="C756" s="94"/>
      <c r="D756" s="106"/>
      <c r="E756" s="49"/>
      <c r="F756" s="28"/>
      <c r="G756" s="5">
        <f>SUBTOTAL(109,F756:F774)</f>
        <v>3198395.5020000003</v>
      </c>
      <c r="H756" s="6">
        <f>G756/$G$810</f>
        <v>0.22046276301626311</v>
      </c>
    </row>
    <row r="757" spans="1:10" s="33" customFormat="1" ht="12" customHeight="1" x14ac:dyDescent="0.2">
      <c r="A757" s="40" t="s">
        <v>539</v>
      </c>
      <c r="B757" s="10" t="s">
        <v>431</v>
      </c>
      <c r="C757" s="57"/>
      <c r="D757" s="114"/>
      <c r="E757" s="35"/>
      <c r="F757" s="35"/>
      <c r="G757" s="32"/>
      <c r="H757" s="38"/>
      <c r="I757" s="101"/>
      <c r="J757" s="131"/>
    </row>
    <row r="758" spans="1:10" s="33" customFormat="1" ht="24" customHeight="1" x14ac:dyDescent="0.2">
      <c r="A758" s="40" t="s">
        <v>683</v>
      </c>
      <c r="B758" s="10" t="s">
        <v>538</v>
      </c>
      <c r="C758" s="57" t="s">
        <v>851</v>
      </c>
      <c r="D758" s="114">
        <v>327</v>
      </c>
      <c r="E758" s="35">
        <v>3132.83</v>
      </c>
      <c r="F758" s="35">
        <f>D758*E758</f>
        <v>1024435.41</v>
      </c>
      <c r="G758" s="32"/>
      <c r="H758" s="38">
        <f>F758/$G$810</f>
        <v>7.0613487568711039E-2</v>
      </c>
      <c r="I758" s="101"/>
      <c r="J758" s="131"/>
    </row>
    <row r="759" spans="1:10" s="33" customFormat="1" ht="12" hidden="1" customHeight="1" x14ac:dyDescent="0.2">
      <c r="A759" s="40" t="s">
        <v>542</v>
      </c>
      <c r="B759" s="10" t="s">
        <v>432</v>
      </c>
      <c r="C759" s="57"/>
      <c r="D759" s="107"/>
      <c r="E759" s="35"/>
      <c r="F759" s="35"/>
      <c r="G759" s="32"/>
      <c r="H759" s="38"/>
      <c r="I759" s="101"/>
      <c r="J759" s="131"/>
    </row>
    <row r="760" spans="1:10" s="33" customFormat="1" ht="24" hidden="1" customHeight="1" x14ac:dyDescent="0.2">
      <c r="A760" s="40" t="s">
        <v>593</v>
      </c>
      <c r="B760" s="10" t="s">
        <v>83</v>
      </c>
      <c r="C760" s="57" t="s">
        <v>851</v>
      </c>
      <c r="D760" s="107"/>
      <c r="E760" s="35">
        <v>3171.2388879978839</v>
      </c>
      <c r="F760" s="35">
        <f>D760*E760</f>
        <v>0</v>
      </c>
      <c r="G760" s="32"/>
      <c r="H760" s="38">
        <f>F760/$G$810</f>
        <v>0</v>
      </c>
      <c r="I760" s="101"/>
      <c r="J760" s="131"/>
    </row>
    <row r="761" spans="1:10" s="33" customFormat="1" ht="12" hidden="1" customHeight="1" x14ac:dyDescent="0.2">
      <c r="A761" s="40" t="s">
        <v>543</v>
      </c>
      <c r="B761" s="10" t="s">
        <v>834</v>
      </c>
      <c r="C761" s="57"/>
      <c r="D761" s="107"/>
      <c r="E761" s="35"/>
      <c r="F761" s="35"/>
      <c r="G761" s="32"/>
      <c r="H761" s="38"/>
      <c r="I761" s="101"/>
      <c r="J761" s="131"/>
    </row>
    <row r="762" spans="1:10" s="33" customFormat="1" ht="24" hidden="1" customHeight="1" x14ac:dyDescent="0.2">
      <c r="A762" s="40" t="s">
        <v>594</v>
      </c>
      <c r="B762" s="10" t="s">
        <v>40</v>
      </c>
      <c r="C762" s="57" t="s">
        <v>851</v>
      </c>
      <c r="D762" s="107"/>
      <c r="E762" s="35">
        <v>3930.4381292914545</v>
      </c>
      <c r="F762" s="35">
        <f t="shared" ref="F762" si="80">D762*E762</f>
        <v>0</v>
      </c>
      <c r="G762" s="32"/>
      <c r="H762" s="38">
        <f>F762/$G$810</f>
        <v>0</v>
      </c>
      <c r="I762" s="101"/>
      <c r="J762" s="131"/>
    </row>
    <row r="763" spans="1:10" s="33" customFormat="1" ht="12" hidden="1" customHeight="1" x14ac:dyDescent="0.2">
      <c r="A763" s="40" t="s">
        <v>544</v>
      </c>
      <c r="B763" s="10" t="s">
        <v>433</v>
      </c>
      <c r="C763" s="57"/>
      <c r="D763" s="107"/>
      <c r="E763" s="35"/>
      <c r="F763" s="35"/>
      <c r="G763" s="32"/>
      <c r="H763" s="38"/>
      <c r="I763" s="101"/>
      <c r="J763" s="131"/>
    </row>
    <row r="764" spans="1:10" s="33" customFormat="1" ht="24" hidden="1" customHeight="1" x14ac:dyDescent="0.2">
      <c r="A764" s="40" t="s">
        <v>239</v>
      </c>
      <c r="B764" s="10" t="s">
        <v>743</v>
      </c>
      <c r="C764" s="110" t="s">
        <v>851</v>
      </c>
      <c r="D764" s="107"/>
      <c r="E764" s="35">
        <v>4994.2288653350815</v>
      </c>
      <c r="F764" s="35">
        <f>D764*E764</f>
        <v>0</v>
      </c>
      <c r="G764" s="32"/>
      <c r="H764" s="38">
        <f>F764/$G$810</f>
        <v>0</v>
      </c>
      <c r="I764" s="101"/>
      <c r="J764" s="131"/>
    </row>
    <row r="765" spans="1:10" s="33" customFormat="1" ht="12" hidden="1" customHeight="1" x14ac:dyDescent="0.2">
      <c r="A765" s="40" t="s">
        <v>545</v>
      </c>
      <c r="B765" s="10" t="s">
        <v>676</v>
      </c>
      <c r="C765" s="57"/>
      <c r="D765" s="107"/>
      <c r="E765" s="35"/>
      <c r="F765" s="35"/>
      <c r="G765" s="32"/>
      <c r="H765" s="38"/>
      <c r="I765" s="101"/>
      <c r="J765" s="131"/>
    </row>
    <row r="766" spans="1:10" s="33" customFormat="1" ht="36" hidden="1" customHeight="1" x14ac:dyDescent="0.2">
      <c r="A766" s="40" t="s">
        <v>257</v>
      </c>
      <c r="B766" s="10" t="s">
        <v>977</v>
      </c>
      <c r="C766" s="57" t="s">
        <v>851</v>
      </c>
      <c r="D766" s="107"/>
      <c r="E766" s="35">
        <v>4790.5018297857187</v>
      </c>
      <c r="F766" s="35">
        <f>D766*E766</f>
        <v>0</v>
      </c>
      <c r="G766" s="32"/>
      <c r="H766" s="38">
        <f>F766/$G$810</f>
        <v>0</v>
      </c>
      <c r="I766" s="101"/>
      <c r="J766" s="131"/>
    </row>
    <row r="767" spans="1:10" s="33" customFormat="1" ht="12" customHeight="1" x14ac:dyDescent="0.2">
      <c r="A767" s="40" t="s">
        <v>546</v>
      </c>
      <c r="B767" s="10" t="s">
        <v>554</v>
      </c>
      <c r="C767" s="57"/>
      <c r="D767" s="107"/>
      <c r="E767" s="35"/>
      <c r="F767" s="35"/>
      <c r="G767" s="32"/>
      <c r="H767" s="38"/>
      <c r="I767" s="101"/>
      <c r="J767" s="131"/>
    </row>
    <row r="768" spans="1:10" s="33" customFormat="1" ht="12" hidden="1" customHeight="1" x14ac:dyDescent="0.2">
      <c r="A768" s="40" t="s">
        <v>1068</v>
      </c>
      <c r="B768" s="10" t="s">
        <v>187</v>
      </c>
      <c r="C768" s="57" t="s">
        <v>851</v>
      </c>
      <c r="D768" s="107"/>
      <c r="E768" s="35">
        <v>2775.5517568446426</v>
      </c>
      <c r="F768" s="35">
        <f t="shared" ref="F768:F771" si="81">D768*E768</f>
        <v>0</v>
      </c>
      <c r="G768" s="32"/>
      <c r="H768" s="38">
        <f t="shared" ref="H768:H773" si="82">F768/$G$810</f>
        <v>0</v>
      </c>
      <c r="I768" s="101"/>
      <c r="J768" s="131"/>
    </row>
    <row r="769" spans="1:10" s="33" customFormat="1" ht="12" hidden="1" customHeight="1" x14ac:dyDescent="0.2">
      <c r="A769" s="40" t="s">
        <v>1069</v>
      </c>
      <c r="B769" s="10" t="s">
        <v>892</v>
      </c>
      <c r="C769" s="57" t="s">
        <v>851</v>
      </c>
      <c r="D769" s="107"/>
      <c r="E769" s="35">
        <v>1881.6777379161717</v>
      </c>
      <c r="F769" s="35">
        <f t="shared" si="81"/>
        <v>0</v>
      </c>
      <c r="G769" s="32"/>
      <c r="H769" s="38">
        <f t="shared" si="82"/>
        <v>0</v>
      </c>
      <c r="I769" s="101"/>
      <c r="J769" s="131"/>
    </row>
    <row r="770" spans="1:10" s="33" customFormat="1" ht="24" hidden="1" x14ac:dyDescent="0.2">
      <c r="A770" s="40" t="s">
        <v>1070</v>
      </c>
      <c r="B770" s="10" t="s">
        <v>893</v>
      </c>
      <c r="C770" s="57" t="s">
        <v>851</v>
      </c>
      <c r="D770" s="107"/>
      <c r="E770" s="35">
        <v>11319.218576770272</v>
      </c>
      <c r="F770" s="35">
        <f t="shared" si="81"/>
        <v>0</v>
      </c>
      <c r="G770" s="32"/>
      <c r="H770" s="38">
        <f t="shared" si="82"/>
        <v>0</v>
      </c>
      <c r="I770" s="101"/>
      <c r="J770" s="131"/>
    </row>
    <row r="771" spans="1:10" s="33" customFormat="1" ht="12" hidden="1" customHeight="1" x14ac:dyDescent="0.2">
      <c r="A771" s="40" t="s">
        <v>391</v>
      </c>
      <c r="B771" s="10" t="s">
        <v>58</v>
      </c>
      <c r="C771" s="57" t="s">
        <v>851</v>
      </c>
      <c r="D771" s="107"/>
      <c r="E771" s="35">
        <v>10082.692816844168</v>
      </c>
      <c r="F771" s="35">
        <f t="shared" si="81"/>
        <v>0</v>
      </c>
      <c r="G771" s="32"/>
      <c r="H771" s="38">
        <f t="shared" si="82"/>
        <v>0</v>
      </c>
      <c r="I771" s="101"/>
      <c r="J771" s="131"/>
    </row>
    <row r="772" spans="1:10" s="33" customFormat="1" ht="12" hidden="1" customHeight="1" x14ac:dyDescent="0.2">
      <c r="A772" s="40" t="s">
        <v>258</v>
      </c>
      <c r="B772" s="10" t="s">
        <v>994</v>
      </c>
      <c r="C772" s="57" t="s">
        <v>851</v>
      </c>
      <c r="D772" s="107"/>
      <c r="E772" s="35">
        <v>10082.692816844168</v>
      </c>
      <c r="F772" s="35">
        <f>D772*E772</f>
        <v>0</v>
      </c>
      <c r="G772" s="32"/>
      <c r="H772" s="38">
        <f t="shared" si="82"/>
        <v>0</v>
      </c>
      <c r="I772" s="101"/>
      <c r="J772" s="131"/>
    </row>
    <row r="773" spans="1:10" s="33" customFormat="1" ht="24" customHeight="1" x14ac:dyDescent="0.2">
      <c r="A773" s="40" t="s">
        <v>1445</v>
      </c>
      <c r="B773" s="10" t="s">
        <v>1446</v>
      </c>
      <c r="C773" s="57" t="s">
        <v>851</v>
      </c>
      <c r="D773" s="107">
        <v>65.400000000000006</v>
      </c>
      <c r="E773" s="35">
        <v>33240.980000000003</v>
      </c>
      <c r="F773" s="35">
        <f t="shared" ref="F773" si="83">D773*E773</f>
        <v>2173960.0920000002</v>
      </c>
      <c r="G773" s="32"/>
      <c r="H773" s="38">
        <f t="shared" si="82"/>
        <v>0.14984927544755205</v>
      </c>
      <c r="I773" s="101"/>
      <c r="J773" s="131"/>
    </row>
    <row r="774" spans="1:10" s="67" customFormat="1" ht="12" customHeight="1" x14ac:dyDescent="0.2">
      <c r="A774" s="46"/>
      <c r="B774" s="86"/>
      <c r="C774" s="68"/>
      <c r="D774" s="69"/>
      <c r="E774" s="90"/>
      <c r="F774" s="90"/>
      <c r="G774" s="91"/>
      <c r="H774" s="81"/>
      <c r="I774" s="103">
        <f>SUM(H757:H772)</f>
        <v>7.0613487568711039E-2</v>
      </c>
      <c r="J774" s="133"/>
    </row>
    <row r="775" spans="1:10" ht="12" customHeight="1" x14ac:dyDescent="0.2">
      <c r="A775" s="44" t="s">
        <v>709</v>
      </c>
      <c r="B775" s="27" t="s">
        <v>852</v>
      </c>
      <c r="C775" s="94"/>
      <c r="D775" s="106"/>
      <c r="E775" s="49"/>
      <c r="F775" s="28"/>
      <c r="G775" s="5">
        <f>SUBTOTAL(109,F775:F806)</f>
        <v>1321787.6500000001</v>
      </c>
      <c r="H775" s="6">
        <f>G775/$G$810</f>
        <v>9.1109732132112445E-2</v>
      </c>
    </row>
    <row r="776" spans="1:10" s="33" customFormat="1" ht="12" hidden="1" customHeight="1" x14ac:dyDescent="0.2">
      <c r="A776" s="40" t="s">
        <v>690</v>
      </c>
      <c r="B776" s="10" t="s">
        <v>710</v>
      </c>
      <c r="C776" s="57"/>
      <c r="D776" s="114"/>
      <c r="E776" s="35"/>
      <c r="F776" s="35"/>
      <c r="G776" s="32"/>
      <c r="H776" s="38"/>
      <c r="I776" s="101"/>
      <c r="J776" s="131"/>
    </row>
    <row r="777" spans="1:10" s="33" customFormat="1" ht="12" hidden="1" customHeight="1" x14ac:dyDescent="0.2">
      <c r="A777" s="40" t="s">
        <v>691</v>
      </c>
      <c r="B777" s="10" t="s">
        <v>960</v>
      </c>
      <c r="C777" s="57" t="s">
        <v>851</v>
      </c>
      <c r="D777" s="107"/>
      <c r="E777" s="35">
        <v>77642.489274960186</v>
      </c>
      <c r="F777" s="35">
        <f>D777*E777</f>
        <v>0</v>
      </c>
      <c r="G777" s="32"/>
      <c r="H777" s="38">
        <f>F777/$G$810</f>
        <v>0</v>
      </c>
      <c r="I777" s="101"/>
      <c r="J777" s="131"/>
    </row>
    <row r="778" spans="1:10" s="33" customFormat="1" ht="12" hidden="1" customHeight="1" x14ac:dyDescent="0.2">
      <c r="A778" s="40" t="s">
        <v>711</v>
      </c>
      <c r="B778" s="10" t="s">
        <v>1358</v>
      </c>
      <c r="C778" s="57"/>
      <c r="D778" s="114"/>
      <c r="E778" s="35"/>
      <c r="F778" s="35"/>
      <c r="G778" s="32"/>
      <c r="H778" s="38"/>
      <c r="I778" s="101"/>
      <c r="J778" s="131"/>
    </row>
    <row r="779" spans="1:10" s="33" customFormat="1" ht="27" hidden="1" customHeight="1" x14ac:dyDescent="0.2">
      <c r="A779" s="40" t="s">
        <v>1359</v>
      </c>
      <c r="B779" s="10" t="s">
        <v>1428</v>
      </c>
      <c r="C779" s="57" t="s">
        <v>236</v>
      </c>
      <c r="D779" s="114"/>
      <c r="E779" s="35">
        <v>228783.21301026817</v>
      </c>
      <c r="F779" s="35">
        <f t="shared" ref="F779:F794" si="84">D779*E779</f>
        <v>0</v>
      </c>
      <c r="G779" s="32"/>
      <c r="H779" s="38">
        <f t="shared" ref="H779:H794" si="85">F779/$G$810</f>
        <v>0</v>
      </c>
      <c r="I779" s="101"/>
      <c r="J779" s="131"/>
    </row>
    <row r="780" spans="1:10" s="33" customFormat="1" ht="24" hidden="1" customHeight="1" x14ac:dyDescent="0.2">
      <c r="A780" s="40" t="s">
        <v>705</v>
      </c>
      <c r="B780" s="10" t="s">
        <v>1429</v>
      </c>
      <c r="C780" s="57" t="s">
        <v>236</v>
      </c>
      <c r="D780" s="114"/>
      <c r="E780" s="35">
        <v>206791.95157139056</v>
      </c>
      <c r="F780" s="35">
        <f t="shared" si="84"/>
        <v>0</v>
      </c>
      <c r="G780" s="32"/>
      <c r="H780" s="38">
        <f t="shared" si="85"/>
        <v>0</v>
      </c>
      <c r="I780" s="101"/>
      <c r="J780" s="131"/>
    </row>
    <row r="781" spans="1:10" s="33" customFormat="1" ht="27" hidden="1" customHeight="1" x14ac:dyDescent="0.2">
      <c r="A781" s="40" t="s">
        <v>706</v>
      </c>
      <c r="B781" s="10" t="s">
        <v>1430</v>
      </c>
      <c r="C781" s="57" t="s">
        <v>236</v>
      </c>
      <c r="D781" s="114"/>
      <c r="E781" s="35">
        <v>76033.618321059243</v>
      </c>
      <c r="F781" s="35">
        <f t="shared" si="84"/>
        <v>0</v>
      </c>
      <c r="G781" s="32"/>
      <c r="H781" s="38">
        <f t="shared" si="85"/>
        <v>0</v>
      </c>
      <c r="I781" s="101"/>
      <c r="J781" s="131"/>
    </row>
    <row r="782" spans="1:10" s="33" customFormat="1" ht="24" hidden="1" customHeight="1" x14ac:dyDescent="0.2">
      <c r="A782" s="40" t="s">
        <v>1360</v>
      </c>
      <c r="B782" s="10" t="s">
        <v>1431</v>
      </c>
      <c r="C782" s="57" t="s">
        <v>236</v>
      </c>
      <c r="D782" s="114"/>
      <c r="E782" s="35">
        <v>76629.348916205709</v>
      </c>
      <c r="F782" s="35">
        <f t="shared" si="84"/>
        <v>0</v>
      </c>
      <c r="G782" s="32"/>
      <c r="H782" s="38">
        <f t="shared" si="85"/>
        <v>0</v>
      </c>
      <c r="I782" s="101"/>
      <c r="J782" s="131"/>
    </row>
    <row r="783" spans="1:10" s="33" customFormat="1" ht="24" hidden="1" customHeight="1" x14ac:dyDescent="0.2">
      <c r="A783" s="40" t="s">
        <v>1361</v>
      </c>
      <c r="B783" s="10" t="s">
        <v>1432</v>
      </c>
      <c r="C783" s="57" t="s">
        <v>236</v>
      </c>
      <c r="D783" s="114"/>
      <c r="E783" s="35">
        <v>87248.894307947063</v>
      </c>
      <c r="F783" s="35">
        <f t="shared" si="84"/>
        <v>0</v>
      </c>
      <c r="G783" s="32"/>
      <c r="H783" s="38">
        <f t="shared" si="85"/>
        <v>0</v>
      </c>
      <c r="I783" s="101"/>
      <c r="J783" s="131"/>
    </row>
    <row r="784" spans="1:10" s="33" customFormat="1" ht="24" hidden="1" customHeight="1" x14ac:dyDescent="0.2">
      <c r="A784" s="40" t="s">
        <v>1362</v>
      </c>
      <c r="B784" s="10" t="s">
        <v>1433</v>
      </c>
      <c r="C784" s="57" t="s">
        <v>236</v>
      </c>
      <c r="D784" s="114"/>
      <c r="E784" s="35">
        <v>282161.80093298509</v>
      </c>
      <c r="F784" s="35">
        <f t="shared" si="84"/>
        <v>0</v>
      </c>
      <c r="G784" s="32"/>
      <c r="H784" s="38">
        <f t="shared" si="85"/>
        <v>0</v>
      </c>
      <c r="I784" s="101"/>
      <c r="J784" s="131"/>
    </row>
    <row r="785" spans="1:10" s="33" customFormat="1" ht="24" hidden="1" customHeight="1" x14ac:dyDescent="0.2">
      <c r="A785" s="40" t="s">
        <v>1363</v>
      </c>
      <c r="B785" s="10" t="s">
        <v>1434</v>
      </c>
      <c r="C785" s="57" t="s">
        <v>236</v>
      </c>
      <c r="D785" s="114"/>
      <c r="E785" s="35">
        <v>330505.12300085934</v>
      </c>
      <c r="F785" s="35">
        <f t="shared" si="84"/>
        <v>0</v>
      </c>
      <c r="G785" s="32"/>
      <c r="H785" s="38">
        <f t="shared" si="85"/>
        <v>0</v>
      </c>
      <c r="I785" s="101"/>
      <c r="J785" s="131"/>
    </row>
    <row r="786" spans="1:10" s="33" customFormat="1" ht="24" hidden="1" customHeight="1" x14ac:dyDescent="0.2">
      <c r="A786" s="40" t="s">
        <v>1364</v>
      </c>
      <c r="B786" s="10" t="s">
        <v>1435</v>
      </c>
      <c r="C786" s="57" t="s">
        <v>236</v>
      </c>
      <c r="D786" s="114"/>
      <c r="E786" s="35">
        <v>197430.13149027419</v>
      </c>
      <c r="F786" s="35">
        <f t="shared" si="84"/>
        <v>0</v>
      </c>
      <c r="G786" s="32"/>
      <c r="H786" s="38">
        <f t="shared" si="85"/>
        <v>0</v>
      </c>
      <c r="I786" s="101"/>
      <c r="J786" s="131"/>
    </row>
    <row r="787" spans="1:10" s="33" customFormat="1" ht="24" hidden="1" customHeight="1" x14ac:dyDescent="0.2">
      <c r="A787" s="40" t="s">
        <v>1071</v>
      </c>
      <c r="B787" s="10" t="s">
        <v>1436</v>
      </c>
      <c r="C787" s="57" t="s">
        <v>236</v>
      </c>
      <c r="D787" s="114"/>
      <c r="E787" s="35">
        <v>160820.11201376296</v>
      </c>
      <c r="F787" s="35">
        <f t="shared" si="84"/>
        <v>0</v>
      </c>
      <c r="G787" s="32"/>
      <c r="H787" s="38">
        <f t="shared" si="85"/>
        <v>0</v>
      </c>
      <c r="I787" s="101"/>
      <c r="J787" s="131"/>
    </row>
    <row r="788" spans="1:10" s="33" customFormat="1" ht="24" hidden="1" customHeight="1" x14ac:dyDescent="0.2">
      <c r="A788" s="40" t="s">
        <v>1198</v>
      </c>
      <c r="B788" s="10" t="s">
        <v>1437</v>
      </c>
      <c r="C788" s="57" t="s">
        <v>236</v>
      </c>
      <c r="D788" s="114"/>
      <c r="E788" s="35">
        <v>61166.254772621382</v>
      </c>
      <c r="F788" s="35">
        <f t="shared" si="84"/>
        <v>0</v>
      </c>
      <c r="G788" s="32"/>
      <c r="H788" s="38">
        <f t="shared" si="85"/>
        <v>0</v>
      </c>
      <c r="I788" s="101"/>
      <c r="J788" s="131"/>
    </row>
    <row r="789" spans="1:10" s="33" customFormat="1" ht="24" hidden="1" customHeight="1" x14ac:dyDescent="0.2">
      <c r="A789" s="40" t="s">
        <v>1199</v>
      </c>
      <c r="B789" s="10" t="s">
        <v>1438</v>
      </c>
      <c r="C789" s="57" t="s">
        <v>236</v>
      </c>
      <c r="D789" s="114"/>
      <c r="E789" s="35">
        <v>195480.19278094798</v>
      </c>
      <c r="F789" s="35">
        <f t="shared" si="84"/>
        <v>0</v>
      </c>
      <c r="G789" s="32"/>
      <c r="H789" s="38">
        <f t="shared" si="85"/>
        <v>0</v>
      </c>
      <c r="I789" s="101"/>
      <c r="J789" s="131"/>
    </row>
    <row r="790" spans="1:10" s="33" customFormat="1" ht="24" hidden="1" customHeight="1" x14ac:dyDescent="0.2">
      <c r="A790" s="40" t="s">
        <v>1365</v>
      </c>
      <c r="B790" s="10" t="s">
        <v>1439</v>
      </c>
      <c r="C790" s="57" t="s">
        <v>236</v>
      </c>
      <c r="D790" s="114"/>
      <c r="E790" s="35">
        <v>135979.65699092796</v>
      </c>
      <c r="F790" s="35">
        <f t="shared" si="84"/>
        <v>0</v>
      </c>
      <c r="G790" s="32"/>
      <c r="H790" s="38">
        <f t="shared" si="85"/>
        <v>0</v>
      </c>
      <c r="I790" s="101"/>
      <c r="J790" s="131"/>
    </row>
    <row r="791" spans="1:10" s="33" customFormat="1" ht="24" hidden="1" customHeight="1" x14ac:dyDescent="0.2">
      <c r="A791" s="40" t="s">
        <v>692</v>
      </c>
      <c r="B791" s="10" t="s">
        <v>1440</v>
      </c>
      <c r="C791" s="57" t="s">
        <v>236</v>
      </c>
      <c r="D791" s="114"/>
      <c r="E791" s="35">
        <v>81731.910970286321</v>
      </c>
      <c r="F791" s="35">
        <f t="shared" si="84"/>
        <v>0</v>
      </c>
      <c r="G791" s="32"/>
      <c r="H791" s="38">
        <f t="shared" si="85"/>
        <v>0</v>
      </c>
      <c r="I791" s="101"/>
      <c r="J791" s="131"/>
    </row>
    <row r="792" spans="1:10" s="33" customFormat="1" ht="24" hidden="1" customHeight="1" x14ac:dyDescent="0.2">
      <c r="A792" s="40" t="s">
        <v>1366</v>
      </c>
      <c r="B792" s="10" t="s">
        <v>1441</v>
      </c>
      <c r="C792" s="57" t="s">
        <v>236</v>
      </c>
      <c r="D792" s="114"/>
      <c r="E792" s="35">
        <v>103029.06401851102</v>
      </c>
      <c r="F792" s="35">
        <f t="shared" si="84"/>
        <v>0</v>
      </c>
      <c r="G792" s="32"/>
      <c r="H792" s="38">
        <f t="shared" si="85"/>
        <v>0</v>
      </c>
      <c r="I792" s="101"/>
      <c r="J792" s="131"/>
    </row>
    <row r="793" spans="1:10" s="33" customFormat="1" ht="24" hidden="1" customHeight="1" x14ac:dyDescent="0.2">
      <c r="A793" s="40" t="s">
        <v>1367</v>
      </c>
      <c r="B793" s="10" t="s">
        <v>1442</v>
      </c>
      <c r="C793" s="57" t="s">
        <v>236</v>
      </c>
      <c r="D793" s="114"/>
      <c r="E793" s="35">
        <v>126630.35611840057</v>
      </c>
      <c r="F793" s="35">
        <f t="shared" si="84"/>
        <v>0</v>
      </c>
      <c r="G793" s="32"/>
      <c r="H793" s="38">
        <f t="shared" si="85"/>
        <v>0</v>
      </c>
      <c r="I793" s="101"/>
      <c r="J793" s="131"/>
    </row>
    <row r="794" spans="1:10" s="33" customFormat="1" ht="25.5" hidden="1" customHeight="1" x14ac:dyDescent="0.2">
      <c r="A794" s="40" t="s">
        <v>32</v>
      </c>
      <c r="B794" s="10" t="s">
        <v>1157</v>
      </c>
      <c r="C794" s="57" t="s">
        <v>236</v>
      </c>
      <c r="D794" s="114"/>
      <c r="E794" s="35">
        <v>44552.637421949999</v>
      </c>
      <c r="F794" s="35">
        <f t="shared" si="84"/>
        <v>0</v>
      </c>
      <c r="G794" s="32"/>
      <c r="H794" s="38">
        <f t="shared" si="85"/>
        <v>0</v>
      </c>
      <c r="I794" s="101"/>
      <c r="J794" s="131"/>
    </row>
    <row r="795" spans="1:10" s="33" customFormat="1" ht="12.75" customHeight="1" x14ac:dyDescent="0.2">
      <c r="A795" s="40" t="s">
        <v>1456</v>
      </c>
      <c r="B795" s="10" t="s">
        <v>554</v>
      </c>
      <c r="C795" s="57"/>
      <c r="D795" s="114"/>
      <c r="E795" s="35"/>
      <c r="F795" s="35"/>
      <c r="G795" s="32"/>
      <c r="H795" s="38"/>
      <c r="I795" s="101"/>
      <c r="J795" s="131"/>
    </row>
    <row r="796" spans="1:10" s="33" customFormat="1" ht="12" hidden="1" customHeight="1" x14ac:dyDescent="0.2">
      <c r="A796" s="40" t="s">
        <v>1457</v>
      </c>
      <c r="B796" s="10" t="s">
        <v>1204</v>
      </c>
      <c r="C796" s="57" t="s">
        <v>236</v>
      </c>
      <c r="D796" s="114"/>
      <c r="E796" s="35">
        <v>71960.880600000004</v>
      </c>
      <c r="F796" s="35">
        <f t="shared" ref="F796:F800" si="86">D796*E796</f>
        <v>0</v>
      </c>
      <c r="G796" s="32"/>
      <c r="H796" s="38">
        <f>F796/$G$810</f>
        <v>0</v>
      </c>
      <c r="I796" s="101"/>
      <c r="J796" s="131"/>
    </row>
    <row r="797" spans="1:10" s="33" customFormat="1" ht="12" hidden="1" customHeight="1" x14ac:dyDescent="0.2">
      <c r="A797" s="40" t="s">
        <v>1458</v>
      </c>
      <c r="B797" s="10" t="s">
        <v>1354</v>
      </c>
      <c r="C797" s="57" t="s">
        <v>236</v>
      </c>
      <c r="D797" s="114"/>
      <c r="E797" s="35">
        <v>9423.4486500000003</v>
      </c>
      <c r="F797" s="35">
        <f t="shared" si="86"/>
        <v>0</v>
      </c>
      <c r="G797" s="32"/>
      <c r="H797" s="38">
        <f t="shared" ref="H797:H805" si="87">F797/$G$810</f>
        <v>0</v>
      </c>
      <c r="I797" s="101"/>
      <c r="J797" s="131"/>
    </row>
    <row r="798" spans="1:10" s="33" customFormat="1" ht="12" hidden="1" customHeight="1" x14ac:dyDescent="0.2">
      <c r="A798" s="40" t="s">
        <v>1459</v>
      </c>
      <c r="B798" s="10" t="s">
        <v>1355</v>
      </c>
      <c r="C798" s="57" t="s">
        <v>851</v>
      </c>
      <c r="D798" s="114"/>
      <c r="E798" s="35">
        <v>5116.9836794733164</v>
      </c>
      <c r="F798" s="35">
        <f t="shared" si="86"/>
        <v>0</v>
      </c>
      <c r="G798" s="32"/>
      <c r="H798" s="38">
        <f t="shared" si="87"/>
        <v>0</v>
      </c>
      <c r="I798" s="101"/>
      <c r="J798" s="131"/>
    </row>
    <row r="799" spans="1:10" s="33" customFormat="1" ht="12" hidden="1" customHeight="1" x14ac:dyDescent="0.2">
      <c r="A799" s="40" t="s">
        <v>1460</v>
      </c>
      <c r="B799" s="10" t="s">
        <v>1356</v>
      </c>
      <c r="C799" s="57" t="s">
        <v>236</v>
      </c>
      <c r="D799" s="114"/>
      <c r="E799" s="35">
        <v>1384.9613925000003</v>
      </c>
      <c r="F799" s="35">
        <f t="shared" si="86"/>
        <v>0</v>
      </c>
      <c r="G799" s="32"/>
      <c r="H799" s="38">
        <f t="shared" si="87"/>
        <v>0</v>
      </c>
      <c r="I799" s="101"/>
      <c r="J799" s="131"/>
    </row>
    <row r="800" spans="1:10" s="33" customFormat="1" ht="12" hidden="1" customHeight="1" x14ac:dyDescent="0.2">
      <c r="A800" s="40" t="s">
        <v>1461</v>
      </c>
      <c r="B800" s="10" t="s">
        <v>928</v>
      </c>
      <c r="C800" s="57" t="s">
        <v>236</v>
      </c>
      <c r="D800" s="114"/>
      <c r="E800" s="35">
        <v>1773.3741583321405</v>
      </c>
      <c r="F800" s="35">
        <f t="shared" si="86"/>
        <v>0</v>
      </c>
      <c r="G800" s="32"/>
      <c r="H800" s="38">
        <f t="shared" si="87"/>
        <v>0</v>
      </c>
      <c r="I800" s="101"/>
      <c r="J800" s="131"/>
    </row>
    <row r="801" spans="1:11" s="33" customFormat="1" ht="12" hidden="1" customHeight="1" x14ac:dyDescent="0.2">
      <c r="A801" s="40" t="s">
        <v>1462</v>
      </c>
      <c r="B801" s="10" t="s">
        <v>1200</v>
      </c>
      <c r="C801" s="57" t="s">
        <v>236</v>
      </c>
      <c r="D801" s="114"/>
      <c r="E801" s="35">
        <v>8520.5633917321411</v>
      </c>
      <c r="F801" s="35">
        <f>D801*E801</f>
        <v>0</v>
      </c>
      <c r="G801" s="32"/>
      <c r="H801" s="38">
        <f t="shared" si="87"/>
        <v>0</v>
      </c>
      <c r="I801" s="101"/>
      <c r="J801" s="131"/>
    </row>
    <row r="802" spans="1:11" s="33" customFormat="1" ht="12" hidden="1" customHeight="1" x14ac:dyDescent="0.2">
      <c r="A802" s="40" t="s">
        <v>1463</v>
      </c>
      <c r="B802" s="10" t="s">
        <v>1201</v>
      </c>
      <c r="C802" s="57" t="s">
        <v>236</v>
      </c>
      <c r="D802" s="114"/>
      <c r="E802" s="35">
        <v>12839.644022982142</v>
      </c>
      <c r="F802" s="35">
        <f t="shared" ref="F802:F805" si="88">D802*E802</f>
        <v>0</v>
      </c>
      <c r="G802" s="32"/>
      <c r="H802" s="38">
        <f t="shared" si="87"/>
        <v>0</v>
      </c>
      <c r="I802" s="101"/>
      <c r="J802" s="131"/>
    </row>
    <row r="803" spans="1:11" s="33" customFormat="1" ht="12" hidden="1" customHeight="1" x14ac:dyDescent="0.2">
      <c r="A803" s="40" t="s">
        <v>1464</v>
      </c>
      <c r="B803" s="10" t="s">
        <v>1202</v>
      </c>
      <c r="C803" s="57" t="s">
        <v>236</v>
      </c>
      <c r="D803" s="114"/>
      <c r="E803" s="35">
        <v>10766.485319982141</v>
      </c>
      <c r="F803" s="35">
        <f t="shared" si="88"/>
        <v>0</v>
      </c>
      <c r="G803" s="32"/>
      <c r="H803" s="38">
        <f t="shared" si="87"/>
        <v>0</v>
      </c>
      <c r="I803" s="101"/>
      <c r="J803" s="131"/>
    </row>
    <row r="804" spans="1:11" s="33" customFormat="1" ht="12" hidden="1" customHeight="1" x14ac:dyDescent="0.2">
      <c r="A804" s="40" t="s">
        <v>1465</v>
      </c>
      <c r="B804" s="10" t="s">
        <v>1203</v>
      </c>
      <c r="C804" s="57" t="s">
        <v>236</v>
      </c>
      <c r="D804" s="114"/>
      <c r="E804" s="35">
        <v>5929.1150129821399</v>
      </c>
      <c r="F804" s="35">
        <f t="shared" si="88"/>
        <v>0</v>
      </c>
      <c r="G804" s="32"/>
      <c r="H804" s="38">
        <f t="shared" si="87"/>
        <v>0</v>
      </c>
      <c r="I804" s="101"/>
      <c r="J804" s="131"/>
    </row>
    <row r="805" spans="1:11" s="33" customFormat="1" ht="24" customHeight="1" x14ac:dyDescent="0.2">
      <c r="A805" s="40" t="s">
        <v>1466</v>
      </c>
      <c r="B805" s="10" t="s">
        <v>1467</v>
      </c>
      <c r="C805" s="57" t="s">
        <v>236</v>
      </c>
      <c r="D805" s="114">
        <v>5</v>
      </c>
      <c r="E805" s="35">
        <v>264357.53000000003</v>
      </c>
      <c r="F805" s="35">
        <f t="shared" si="88"/>
        <v>1321787.6500000001</v>
      </c>
      <c r="G805" s="32"/>
      <c r="H805" s="38">
        <f t="shared" si="87"/>
        <v>9.1109732132112445E-2</v>
      </c>
      <c r="I805" s="101"/>
      <c r="J805" s="131"/>
    </row>
    <row r="806" spans="1:11" s="42" customFormat="1" ht="12" customHeight="1" x14ac:dyDescent="0.2">
      <c r="A806" s="46"/>
      <c r="B806" s="86"/>
      <c r="C806" s="92"/>
      <c r="D806" s="108"/>
      <c r="E806" s="90"/>
      <c r="F806" s="90"/>
      <c r="G806" s="91"/>
      <c r="H806" s="81"/>
      <c r="I806" s="103">
        <f>SUM(H776:H801)</f>
        <v>0</v>
      </c>
      <c r="J806" s="132"/>
    </row>
    <row r="807" spans="1:11" ht="12" customHeight="1" x14ac:dyDescent="0.2">
      <c r="A807" s="44" t="s">
        <v>707</v>
      </c>
      <c r="B807" s="27" t="s">
        <v>755</v>
      </c>
      <c r="C807" s="71"/>
      <c r="D807" s="72"/>
      <c r="E807" s="49"/>
      <c r="F807" s="28"/>
      <c r="G807" s="5">
        <f>SUBTOTAL(109,F807:F810)</f>
        <v>143640.22</v>
      </c>
      <c r="H807" s="6">
        <f>G807/$G$810</f>
        <v>9.9010018497280548E-3</v>
      </c>
    </row>
    <row r="808" spans="1:11" ht="12" customHeight="1" x14ac:dyDescent="0.2">
      <c r="A808" s="47" t="s">
        <v>708</v>
      </c>
      <c r="B808" s="10" t="s">
        <v>756</v>
      </c>
      <c r="C808" s="110" t="s">
        <v>102</v>
      </c>
      <c r="D808" s="114">
        <v>1</v>
      </c>
      <c r="E808" s="35">
        <v>143640.22</v>
      </c>
      <c r="F808" s="35">
        <f>D808*E808</f>
        <v>143640.22</v>
      </c>
      <c r="G808" s="3"/>
      <c r="H808" s="38">
        <f>F808/$G$810</f>
        <v>9.9010018497280548E-3</v>
      </c>
      <c r="I808" s="104"/>
    </row>
    <row r="809" spans="1:11" s="67" customFormat="1" ht="12" customHeight="1" x14ac:dyDescent="0.2">
      <c r="A809" s="46"/>
      <c r="B809" s="64"/>
      <c r="C809" s="65"/>
      <c r="D809" s="65"/>
      <c r="E809" s="65"/>
      <c r="F809" s="65"/>
      <c r="G809" s="70"/>
      <c r="H809" s="65"/>
      <c r="I809" s="111">
        <f>SUM(H808)</f>
        <v>9.9010018497280548E-3</v>
      </c>
      <c r="J809" s="133"/>
    </row>
    <row r="810" spans="1:11" ht="12" customHeight="1" x14ac:dyDescent="0.2">
      <c r="A810" s="96"/>
      <c r="B810" s="109" t="s">
        <v>103</v>
      </c>
      <c r="C810" s="97"/>
      <c r="D810" s="97"/>
      <c r="E810" s="98"/>
      <c r="F810" s="99"/>
      <c r="G810" s="5">
        <f>SUM(G12:G807)</f>
        <v>14507645.002000002</v>
      </c>
      <c r="H810" s="6">
        <f>G810/$G$810</f>
        <v>1</v>
      </c>
      <c r="I810" s="105">
        <f>SUM(I13:I809)</f>
        <v>0.59101100053233835</v>
      </c>
    </row>
    <row r="811" spans="1:11" ht="12" customHeight="1" x14ac:dyDescent="0.2">
      <c r="A811" s="161"/>
      <c r="B811" s="161"/>
      <c r="C811" s="161"/>
      <c r="D811" s="161"/>
      <c r="E811" s="161"/>
      <c r="F811" s="161"/>
      <c r="G811" s="161"/>
      <c r="H811" s="161"/>
    </row>
    <row r="812" spans="1:11" ht="12" customHeight="1" x14ac:dyDescent="0.2">
      <c r="A812" s="168"/>
      <c r="B812" s="168"/>
      <c r="C812" s="168"/>
      <c r="D812" s="168"/>
      <c r="E812" s="168"/>
      <c r="F812" s="168"/>
      <c r="G812" s="168"/>
      <c r="H812" s="168"/>
      <c r="I812" s="113"/>
    </row>
    <row r="813" spans="1:11" ht="12" customHeight="1" x14ac:dyDescent="0.2">
      <c r="A813" s="161" t="s">
        <v>1468</v>
      </c>
      <c r="B813" s="161"/>
      <c r="C813" s="161"/>
      <c r="D813" s="161"/>
      <c r="E813" s="161"/>
      <c r="F813" s="161"/>
      <c r="G813" s="161"/>
      <c r="H813" s="161"/>
      <c r="I813" s="125" t="e">
        <f>(G810/(G4+(G5/2)))</f>
        <v>#DIV/0!</v>
      </c>
      <c r="K813" s="149"/>
    </row>
    <row r="814" spans="1:11" ht="12" customHeight="1" x14ac:dyDescent="0.2">
      <c r="A814" s="161"/>
      <c r="B814" s="161"/>
      <c r="C814" s="161"/>
      <c r="D814" s="161"/>
      <c r="E814" s="161"/>
      <c r="F814" s="161"/>
      <c r="G814" s="161"/>
      <c r="H814" s="161"/>
      <c r="I814" s="125"/>
    </row>
    <row r="815" spans="1:11" ht="12" customHeight="1" x14ac:dyDescent="0.2">
      <c r="A815" s="116"/>
      <c r="B815" s="117"/>
      <c r="C815" s="117"/>
      <c r="D815" s="117"/>
      <c r="E815" s="117"/>
      <c r="F815" s="117"/>
      <c r="G815" s="164"/>
      <c r="H815" s="117"/>
      <c r="I815" s="16"/>
    </row>
    <row r="816" spans="1:11" ht="12" customHeight="1" x14ac:dyDescent="0.2">
      <c r="A816" s="161"/>
      <c r="B816" s="161"/>
      <c r="C816" s="161"/>
      <c r="D816" s="161"/>
      <c r="E816" s="161"/>
      <c r="F816" s="161"/>
      <c r="G816" s="150"/>
      <c r="H816" s="161"/>
      <c r="K816" s="149"/>
    </row>
    <row r="817" spans="1:10" ht="12" customHeight="1" x14ac:dyDescent="0.2">
      <c r="A817" s="165"/>
      <c r="B817" s="165"/>
      <c r="C817" s="165"/>
      <c r="D817" s="165"/>
      <c r="E817" s="165"/>
      <c r="F817" s="165"/>
      <c r="G817" s="165"/>
      <c r="H817" s="165"/>
    </row>
    <row r="818" spans="1:10" ht="12" customHeight="1" x14ac:dyDescent="0.2">
      <c r="A818" s="166"/>
      <c r="B818" s="166"/>
      <c r="C818" s="166"/>
      <c r="D818" s="166"/>
      <c r="E818" s="167"/>
      <c r="F818" s="167"/>
      <c r="G818" s="167"/>
      <c r="H818" s="167"/>
    </row>
    <row r="819" spans="1:10" ht="12" customHeight="1" x14ac:dyDescent="0.2">
      <c r="A819" s="161"/>
      <c r="B819" s="161"/>
      <c r="C819" s="161"/>
      <c r="D819" s="161"/>
      <c r="E819" s="161"/>
      <c r="F819" s="161"/>
      <c r="G819" s="161"/>
      <c r="H819" s="161"/>
    </row>
    <row r="820" spans="1:10" ht="12" customHeight="1" x14ac:dyDescent="0.2">
      <c r="A820" s="165"/>
      <c r="B820" s="165"/>
      <c r="C820" s="165"/>
      <c r="D820" s="165"/>
      <c r="E820" s="165"/>
      <c r="F820" s="165"/>
      <c r="G820" s="165"/>
      <c r="H820" s="165"/>
    </row>
    <row r="821" spans="1:10" ht="12" customHeight="1" x14ac:dyDescent="0.2">
      <c r="A821" s="166"/>
      <c r="B821" s="166"/>
      <c r="C821" s="166"/>
      <c r="D821" s="166"/>
      <c r="E821" s="167"/>
      <c r="F821" s="167"/>
      <c r="G821" s="167"/>
      <c r="H821" s="167"/>
    </row>
    <row r="822" spans="1:10" ht="12" customHeight="1" x14ac:dyDescent="0.2">
      <c r="A822" s="161"/>
      <c r="B822" s="161"/>
      <c r="C822" s="161"/>
      <c r="D822" s="161"/>
      <c r="E822" s="161"/>
      <c r="F822" s="161"/>
      <c r="G822" s="161"/>
      <c r="H822" s="161"/>
    </row>
    <row r="823" spans="1:10" ht="12" customHeight="1" x14ac:dyDescent="0.2">
      <c r="A823" s="165"/>
      <c r="B823" s="165"/>
      <c r="C823" s="165"/>
      <c r="D823" s="165"/>
      <c r="E823" s="165"/>
      <c r="F823" s="165"/>
      <c r="G823" s="165"/>
      <c r="H823" s="165"/>
    </row>
    <row r="824" spans="1:10" ht="12" customHeight="1" x14ac:dyDescent="0.2">
      <c r="A824" s="166"/>
      <c r="B824" s="166"/>
      <c r="C824" s="166"/>
      <c r="D824" s="166"/>
      <c r="E824" s="167"/>
      <c r="F824" s="167"/>
      <c r="G824" s="167"/>
      <c r="H824" s="167"/>
    </row>
    <row r="825" spans="1:10" ht="12" customHeight="1" x14ac:dyDescent="0.2">
      <c r="A825" s="76"/>
      <c r="B825" s="9"/>
      <c r="C825" s="67"/>
      <c r="D825" s="67"/>
      <c r="E825" s="67"/>
      <c r="F825" s="67"/>
      <c r="G825" s="67"/>
      <c r="H825" s="67"/>
      <c r="I825" s="16"/>
    </row>
    <row r="826" spans="1:10" ht="12" customHeight="1" x14ac:dyDescent="0.2">
      <c r="A826" s="76"/>
      <c r="B826" s="9"/>
      <c r="C826" s="67"/>
      <c r="D826" s="67"/>
      <c r="E826" s="67"/>
      <c r="F826" s="67"/>
      <c r="G826" s="67"/>
      <c r="H826" s="67"/>
      <c r="I826" s="16"/>
    </row>
    <row r="827" spans="1:10" s="100" customFormat="1" ht="12" customHeight="1" x14ac:dyDescent="0.2">
      <c r="A827" s="76"/>
      <c r="B827" s="73"/>
      <c r="C827" s="67"/>
      <c r="D827" s="67"/>
      <c r="E827" s="67"/>
      <c r="F827" s="67"/>
      <c r="G827" s="129"/>
      <c r="H827" s="67"/>
      <c r="J827" s="130"/>
    </row>
  </sheetData>
  <mergeCells count="16">
    <mergeCell ref="A10:H10"/>
    <mergeCell ref="A8:A9"/>
    <mergeCell ref="B8:B9"/>
    <mergeCell ref="C8:D8"/>
    <mergeCell ref="E8:G8"/>
    <mergeCell ref="H8:H9"/>
    <mergeCell ref="A823:H823"/>
    <mergeCell ref="A824:D824"/>
    <mergeCell ref="E824:H824"/>
    <mergeCell ref="A812:H812"/>
    <mergeCell ref="A817:H817"/>
    <mergeCell ref="A818:D818"/>
    <mergeCell ref="E818:H818"/>
    <mergeCell ref="A820:H820"/>
    <mergeCell ref="A821:D821"/>
    <mergeCell ref="E821:H821"/>
  </mergeCells>
  <pageMargins left="0.70866141732283472" right="0.70866141732283472" top="0.98425196850393704" bottom="0.78740157480314965" header="0.51181102362204722" footer="0.31496062992125984"/>
  <pageSetup paperSize="9" scale="77" fitToHeight="0" orientation="landscape" r:id="rId1"/>
  <headerFooter alignWithMargins="0">
    <oddHeader>&amp;L&amp;7UNLP&amp;C&amp;7SECRETARÍA DE PLANEAMIENTO,
OBRAS Y SERVICIOS&amp;R&amp;7OBRA: GUC - Liceo Victor Mercante
Puesta en valor Cornisas y  trabajos varios</oddHeader>
    <oddFooter>&amp;L&amp;7ME/PT&amp;C&amp;7&amp;A&amp;R&amp;7&amp;P de &amp;N</oddFooter>
  </headerFooter>
  <rowBreaks count="1" manualBreakCount="1">
    <brk id="75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vt:lpstr>
      <vt:lpstr>Presupuesto!Títulos_a_imprimir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DG/ME/HS</dc:creator>
  <dc:description>Proyecto: Dirección de planeamiento</dc:description>
  <cp:lastModifiedBy>Usuario</cp:lastModifiedBy>
  <cp:lastPrinted>2023-01-11T15:33:20Z</cp:lastPrinted>
  <dcterms:created xsi:type="dcterms:W3CDTF">2002-04-03T17:03:22Z</dcterms:created>
  <dcterms:modified xsi:type="dcterms:W3CDTF">2023-01-11T15:34:20Z</dcterms:modified>
</cp:coreProperties>
</file>