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heila\Documents\Mariano\Tesis\Suplementario\"/>
    </mc:Choice>
  </mc:AlternateContent>
  <xr:revisionPtr revIDLastSave="0" documentId="13_ncr:1_{A2CC55C3-0190-4566-95B1-CBFDE136E8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A" sheetId="1" r:id="rId1"/>
    <sheet name="Table B" sheetId="2" r:id="rId2"/>
    <sheet name="Table C" sheetId="3" r:id="rId3"/>
    <sheet name="Table D" sheetId="4" r:id="rId4"/>
    <sheet name="Table E" sheetId="5" r:id="rId5"/>
  </sheets>
  <calcPr calcId="181029"/>
  <extLst>
    <ext uri="GoogleSheetsCustomDataVersion1">
      <go:sheetsCustomData xmlns:go="http://customooxmlschemas.google.com/" r:id="rId9" roundtripDataSignature="AMtx7mjx8EJyoOm+Ul0pVQvQP912JGjqoQ=="/>
    </ext>
  </extLst>
</workbook>
</file>

<file path=xl/calcChain.xml><?xml version="1.0" encoding="utf-8"?>
<calcChain xmlns="http://schemas.openxmlformats.org/spreadsheetml/2006/main">
  <c r="C367" i="5" l="1"/>
  <c r="F366" i="5"/>
  <c r="C366" i="5"/>
  <c r="B366" i="5"/>
  <c r="D366" i="5" s="1"/>
  <c r="D365" i="5"/>
  <c r="F364" i="5"/>
  <c r="F362" i="5"/>
  <c r="C362" i="5"/>
  <c r="B362" i="5"/>
  <c r="D361" i="5"/>
  <c r="F360" i="5"/>
  <c r="B359" i="5"/>
  <c r="F358" i="5"/>
  <c r="C358" i="5"/>
  <c r="F359" i="5" s="1"/>
  <c r="B358" i="5"/>
  <c r="F357" i="5"/>
  <c r="D357" i="5"/>
  <c r="F356" i="5"/>
  <c r="F354" i="5"/>
  <c r="C354" i="5"/>
  <c r="C355" i="5" s="1"/>
  <c r="B354" i="5"/>
  <c r="D353" i="5"/>
  <c r="F352" i="5"/>
  <c r="C351" i="5"/>
  <c r="B351" i="5"/>
  <c r="F350" i="5"/>
  <c r="C350" i="5"/>
  <c r="F351" i="5" s="1"/>
  <c r="B350" i="5"/>
  <c r="D350" i="5" s="1"/>
  <c r="F349" i="5"/>
  <c r="D349" i="5"/>
  <c r="F348" i="5"/>
  <c r="F347" i="5"/>
  <c r="F346" i="5"/>
  <c r="C346" i="5"/>
  <c r="B346" i="5"/>
  <c r="D345" i="5"/>
  <c r="F344" i="5"/>
  <c r="F342" i="5"/>
  <c r="C342" i="5"/>
  <c r="B342" i="5"/>
  <c r="F341" i="5"/>
  <c r="D341" i="5"/>
  <c r="F340" i="5"/>
  <c r="D340" i="5"/>
  <c r="F339" i="5"/>
  <c r="F338" i="5"/>
  <c r="C338" i="5"/>
  <c r="B338" i="5"/>
  <c r="F337" i="5"/>
  <c r="D337" i="5"/>
  <c r="F336" i="5"/>
  <c r="D336" i="5"/>
  <c r="F335" i="5"/>
  <c r="F334" i="5"/>
  <c r="C334" i="5"/>
  <c r="B334" i="5"/>
  <c r="D334" i="5" s="1"/>
  <c r="F333" i="5"/>
  <c r="D333" i="5"/>
  <c r="F332" i="5"/>
  <c r="D332" i="5"/>
  <c r="F331" i="5"/>
  <c r="F330" i="5"/>
  <c r="C330" i="5"/>
  <c r="B330" i="5"/>
  <c r="F329" i="5"/>
  <c r="D329" i="5"/>
  <c r="F328" i="5"/>
  <c r="D328" i="5"/>
  <c r="F327" i="5"/>
  <c r="F326" i="5"/>
  <c r="C326" i="5"/>
  <c r="B326" i="5"/>
  <c r="F325" i="5"/>
  <c r="D325" i="5"/>
  <c r="F324" i="5"/>
  <c r="D324" i="5"/>
  <c r="F323" i="5"/>
  <c r="F322" i="5"/>
  <c r="C322" i="5"/>
  <c r="B322" i="5"/>
  <c r="F321" i="5"/>
  <c r="D321" i="5"/>
  <c r="F320" i="5"/>
  <c r="D320" i="5"/>
  <c r="F319" i="5"/>
  <c r="F318" i="5"/>
  <c r="C318" i="5"/>
  <c r="D318" i="5" s="1"/>
  <c r="B318" i="5"/>
  <c r="F317" i="5"/>
  <c r="D317" i="5"/>
  <c r="F316" i="5"/>
  <c r="D316" i="5"/>
  <c r="F315" i="5"/>
  <c r="F314" i="5"/>
  <c r="C314" i="5"/>
  <c r="B314" i="5"/>
  <c r="F313" i="5"/>
  <c r="D313" i="5"/>
  <c r="F312" i="5"/>
  <c r="D312" i="5"/>
  <c r="F311" i="5"/>
  <c r="F310" i="5"/>
  <c r="C310" i="5"/>
  <c r="B310" i="5"/>
  <c r="F309" i="5"/>
  <c r="D309" i="5"/>
  <c r="F308" i="5"/>
  <c r="D308" i="5"/>
  <c r="F307" i="5"/>
  <c r="F306" i="5"/>
  <c r="C306" i="5"/>
  <c r="B306" i="5"/>
  <c r="F305" i="5"/>
  <c r="D305" i="5"/>
  <c r="F304" i="5"/>
  <c r="D304" i="5"/>
  <c r="F303" i="5"/>
  <c r="F299" i="5"/>
  <c r="C299" i="5"/>
  <c r="B299" i="5"/>
  <c r="D299" i="5" s="1"/>
  <c r="F298" i="5"/>
  <c r="D298" i="5"/>
  <c r="F297" i="5"/>
  <c r="D297" i="5"/>
  <c r="F296" i="5"/>
  <c r="F295" i="5"/>
  <c r="C295" i="5"/>
  <c r="B295" i="5"/>
  <c r="D295" i="5" s="1"/>
  <c r="G292" i="5" s="1"/>
  <c r="H292" i="5" s="1"/>
  <c r="F294" i="5"/>
  <c r="D294" i="5"/>
  <c r="F293" i="5"/>
  <c r="D293" i="5"/>
  <c r="F292" i="5"/>
  <c r="F291" i="5"/>
  <c r="C291" i="5"/>
  <c r="B291" i="5"/>
  <c r="F290" i="5"/>
  <c r="D290" i="5"/>
  <c r="F289" i="5"/>
  <c r="D289" i="5"/>
  <c r="F288" i="5"/>
  <c r="F287" i="5"/>
  <c r="C287" i="5"/>
  <c r="B287" i="5"/>
  <c r="F286" i="5"/>
  <c r="D286" i="5"/>
  <c r="F285" i="5"/>
  <c r="D285" i="5"/>
  <c r="F284" i="5"/>
  <c r="F283" i="5"/>
  <c r="C283" i="5"/>
  <c r="D283" i="5" s="1"/>
  <c r="G281" i="5" s="1"/>
  <c r="H281" i="5" s="1"/>
  <c r="B283" i="5"/>
  <c r="F282" i="5"/>
  <c r="D282" i="5"/>
  <c r="F281" i="5"/>
  <c r="D281" i="5"/>
  <c r="F280" i="5"/>
  <c r="F279" i="5"/>
  <c r="C279" i="5"/>
  <c r="B279" i="5"/>
  <c r="D279" i="5" s="1"/>
  <c r="F278" i="5"/>
  <c r="D278" i="5"/>
  <c r="F277" i="5"/>
  <c r="D277" i="5"/>
  <c r="F276" i="5"/>
  <c r="F275" i="5"/>
  <c r="C275" i="5"/>
  <c r="D275" i="5" s="1"/>
  <c r="B275" i="5"/>
  <c r="F274" i="5"/>
  <c r="D274" i="5"/>
  <c r="F273" i="5"/>
  <c r="D273" i="5"/>
  <c r="F272" i="5"/>
  <c r="F269" i="5"/>
  <c r="C269" i="5"/>
  <c r="B269" i="5"/>
  <c r="D269" i="5" s="1"/>
  <c r="G267" i="5" s="1"/>
  <c r="H267" i="5" s="1"/>
  <c r="F268" i="5"/>
  <c r="D268" i="5"/>
  <c r="F267" i="5"/>
  <c r="D267" i="5"/>
  <c r="G268" i="5" s="1"/>
  <c r="H268" i="5" s="1"/>
  <c r="F266" i="5"/>
  <c r="F265" i="5"/>
  <c r="C265" i="5"/>
  <c r="B265" i="5"/>
  <c r="F264" i="5"/>
  <c r="D264" i="5"/>
  <c r="F263" i="5"/>
  <c r="D263" i="5"/>
  <c r="F262" i="5"/>
  <c r="F261" i="5"/>
  <c r="D261" i="5"/>
  <c r="G259" i="5" s="1"/>
  <c r="H259" i="5" s="1"/>
  <c r="C261" i="5"/>
  <c r="B261" i="5"/>
  <c r="G258" i="5" s="1"/>
  <c r="H258" i="5" s="1"/>
  <c r="F260" i="5"/>
  <c r="D260" i="5"/>
  <c r="F259" i="5"/>
  <c r="D259" i="5"/>
  <c r="F258" i="5"/>
  <c r="F257" i="5"/>
  <c r="D257" i="5"/>
  <c r="C257" i="5"/>
  <c r="B257" i="5"/>
  <c r="F256" i="5"/>
  <c r="D256" i="5"/>
  <c r="F255" i="5"/>
  <c r="D255" i="5"/>
  <c r="F254" i="5"/>
  <c r="F253" i="5"/>
  <c r="C253" i="5"/>
  <c r="B253" i="5"/>
  <c r="F252" i="5"/>
  <c r="D252" i="5"/>
  <c r="F251" i="5"/>
  <c r="D251" i="5"/>
  <c r="F250" i="5"/>
  <c r="F249" i="5"/>
  <c r="C249" i="5"/>
  <c r="B249" i="5"/>
  <c r="D249" i="5" s="1"/>
  <c r="F248" i="5"/>
  <c r="D248" i="5"/>
  <c r="F247" i="5"/>
  <c r="D247" i="5"/>
  <c r="F246" i="5"/>
  <c r="F245" i="5"/>
  <c r="C245" i="5"/>
  <c r="B245" i="5"/>
  <c r="F244" i="5"/>
  <c r="D244" i="5"/>
  <c r="F243" i="5"/>
  <c r="D243" i="5"/>
  <c r="F242" i="5"/>
  <c r="F239" i="5"/>
  <c r="C239" i="5"/>
  <c r="D239" i="5" s="1"/>
  <c r="G237" i="5" s="1"/>
  <c r="H237" i="5" s="1"/>
  <c r="B239" i="5"/>
  <c r="F238" i="5"/>
  <c r="D238" i="5"/>
  <c r="F237" i="5"/>
  <c r="D237" i="5"/>
  <c r="F236" i="5"/>
  <c r="F235" i="5"/>
  <c r="C235" i="5"/>
  <c r="B235" i="5"/>
  <c r="D235" i="5" s="1"/>
  <c r="F234" i="5"/>
  <c r="D234" i="5"/>
  <c r="F233" i="5"/>
  <c r="D233" i="5"/>
  <c r="F232" i="5"/>
  <c r="F231" i="5"/>
  <c r="C231" i="5"/>
  <c r="B231" i="5"/>
  <c r="F230" i="5"/>
  <c r="D230" i="5"/>
  <c r="F229" i="5"/>
  <c r="D229" i="5"/>
  <c r="F228" i="5"/>
  <c r="F227" i="5"/>
  <c r="C227" i="5"/>
  <c r="B227" i="5"/>
  <c r="F226" i="5"/>
  <c r="D226" i="5"/>
  <c r="F225" i="5"/>
  <c r="D225" i="5"/>
  <c r="F224" i="5"/>
  <c r="F223" i="5"/>
  <c r="C223" i="5"/>
  <c r="B223" i="5"/>
  <c r="D223" i="5" s="1"/>
  <c r="G221" i="5" s="1"/>
  <c r="H221" i="5" s="1"/>
  <c r="F222" i="5"/>
  <c r="D222" i="5"/>
  <c r="F221" i="5"/>
  <c r="D221" i="5"/>
  <c r="F220" i="5"/>
  <c r="F219" i="5"/>
  <c r="D219" i="5"/>
  <c r="G217" i="5" s="1"/>
  <c r="H217" i="5" s="1"/>
  <c r="C219" i="5"/>
  <c r="B219" i="5"/>
  <c r="F218" i="5"/>
  <c r="D218" i="5"/>
  <c r="F217" i="5"/>
  <c r="D217" i="5"/>
  <c r="F216" i="5"/>
  <c r="F215" i="5"/>
  <c r="C215" i="5"/>
  <c r="B215" i="5"/>
  <c r="D215" i="5" s="1"/>
  <c r="G215" i="5" s="1"/>
  <c r="H215" i="5" s="1"/>
  <c r="F214" i="5"/>
  <c r="D214" i="5"/>
  <c r="F213" i="5"/>
  <c r="D213" i="5"/>
  <c r="F212" i="5"/>
  <c r="F209" i="5"/>
  <c r="C209" i="5"/>
  <c r="B209" i="5"/>
  <c r="F208" i="5"/>
  <c r="D208" i="5"/>
  <c r="F207" i="5"/>
  <c r="D207" i="5"/>
  <c r="F206" i="5"/>
  <c r="F205" i="5"/>
  <c r="C205" i="5"/>
  <c r="B205" i="5"/>
  <c r="F204" i="5"/>
  <c r="D204" i="5"/>
  <c r="F203" i="5"/>
  <c r="D203" i="5"/>
  <c r="F202" i="5"/>
  <c r="F201" i="5"/>
  <c r="C201" i="5"/>
  <c r="B201" i="5"/>
  <c r="D201" i="5" s="1"/>
  <c r="G199" i="5" s="1"/>
  <c r="H199" i="5" s="1"/>
  <c r="F200" i="5"/>
  <c r="D200" i="5"/>
  <c r="F199" i="5"/>
  <c r="D199" i="5"/>
  <c r="F198" i="5"/>
  <c r="F197" i="5"/>
  <c r="C197" i="5"/>
  <c r="B197" i="5"/>
  <c r="D197" i="5" s="1"/>
  <c r="F196" i="5"/>
  <c r="D196" i="5"/>
  <c r="F195" i="5"/>
  <c r="D195" i="5"/>
  <c r="G194" i="5" s="1"/>
  <c r="H194" i="5" s="1"/>
  <c r="F194" i="5"/>
  <c r="F193" i="5"/>
  <c r="C193" i="5"/>
  <c r="B193" i="5"/>
  <c r="F192" i="5"/>
  <c r="D192" i="5"/>
  <c r="F191" i="5"/>
  <c r="D191" i="5"/>
  <c r="F190" i="5"/>
  <c r="F189" i="5"/>
  <c r="C189" i="5"/>
  <c r="B189" i="5"/>
  <c r="F188" i="5"/>
  <c r="D188" i="5"/>
  <c r="F187" i="5"/>
  <c r="D187" i="5"/>
  <c r="F186" i="5"/>
  <c r="F185" i="5"/>
  <c r="C185" i="5"/>
  <c r="B185" i="5"/>
  <c r="F184" i="5"/>
  <c r="D184" i="5"/>
  <c r="F183" i="5"/>
  <c r="D183" i="5"/>
  <c r="F182" i="5"/>
  <c r="F179" i="5"/>
  <c r="C179" i="5"/>
  <c r="B179" i="5"/>
  <c r="D179" i="5" s="1"/>
  <c r="G176" i="5" s="1"/>
  <c r="H176" i="5" s="1"/>
  <c r="F178" i="5"/>
  <c r="D178" i="5"/>
  <c r="F177" i="5"/>
  <c r="D177" i="5"/>
  <c r="F176" i="5"/>
  <c r="F175" i="5"/>
  <c r="C175" i="5"/>
  <c r="D175" i="5" s="1"/>
  <c r="B175" i="5"/>
  <c r="F174" i="5"/>
  <c r="D174" i="5"/>
  <c r="F173" i="5"/>
  <c r="D173" i="5"/>
  <c r="F172" i="5"/>
  <c r="F171" i="5"/>
  <c r="C171" i="5"/>
  <c r="B171" i="5"/>
  <c r="F170" i="5"/>
  <c r="D170" i="5"/>
  <c r="F169" i="5"/>
  <c r="D169" i="5"/>
  <c r="F168" i="5"/>
  <c r="F167" i="5"/>
  <c r="C167" i="5"/>
  <c r="B167" i="5"/>
  <c r="F166" i="5"/>
  <c r="D166" i="5"/>
  <c r="F165" i="5"/>
  <c r="D165" i="5"/>
  <c r="F164" i="5"/>
  <c r="F163" i="5"/>
  <c r="C163" i="5"/>
  <c r="B163" i="5"/>
  <c r="F162" i="5"/>
  <c r="D162" i="5"/>
  <c r="F161" i="5"/>
  <c r="D161" i="5"/>
  <c r="F160" i="5"/>
  <c r="F159" i="5"/>
  <c r="C159" i="5"/>
  <c r="B159" i="5"/>
  <c r="D159" i="5" s="1"/>
  <c r="F158" i="5"/>
  <c r="D158" i="5"/>
  <c r="F157" i="5"/>
  <c r="D157" i="5"/>
  <c r="F156" i="5"/>
  <c r="F155" i="5"/>
  <c r="C155" i="5"/>
  <c r="B155" i="5"/>
  <c r="F154" i="5"/>
  <c r="D154" i="5"/>
  <c r="F153" i="5"/>
  <c r="D153" i="5"/>
  <c r="F152" i="5"/>
  <c r="F149" i="5"/>
  <c r="C149" i="5"/>
  <c r="B149" i="5"/>
  <c r="F148" i="5"/>
  <c r="D148" i="5"/>
  <c r="F147" i="5"/>
  <c r="D147" i="5"/>
  <c r="F146" i="5"/>
  <c r="F145" i="5"/>
  <c r="C145" i="5"/>
  <c r="B145" i="5"/>
  <c r="F144" i="5"/>
  <c r="D144" i="5"/>
  <c r="F143" i="5"/>
  <c r="D143" i="5"/>
  <c r="F142" i="5"/>
  <c r="F141" i="5"/>
  <c r="D141" i="5"/>
  <c r="C141" i="5"/>
  <c r="B141" i="5"/>
  <c r="F140" i="5"/>
  <c r="D140" i="5"/>
  <c r="F139" i="5"/>
  <c r="D139" i="5"/>
  <c r="F138" i="5"/>
  <c r="F137" i="5"/>
  <c r="D137" i="5"/>
  <c r="C137" i="5"/>
  <c r="B137" i="5"/>
  <c r="F136" i="5"/>
  <c r="D136" i="5"/>
  <c r="F135" i="5"/>
  <c r="D135" i="5"/>
  <c r="F134" i="5"/>
  <c r="F133" i="5"/>
  <c r="C133" i="5"/>
  <c r="B133" i="5"/>
  <c r="F132" i="5"/>
  <c r="D132" i="5"/>
  <c r="F131" i="5"/>
  <c r="D131" i="5"/>
  <c r="F130" i="5"/>
  <c r="F129" i="5"/>
  <c r="C129" i="5"/>
  <c r="B129" i="5"/>
  <c r="F128" i="5"/>
  <c r="D128" i="5"/>
  <c r="F127" i="5"/>
  <c r="D127" i="5"/>
  <c r="F126" i="5"/>
  <c r="F125" i="5"/>
  <c r="C125" i="5"/>
  <c r="B125" i="5"/>
  <c r="F124" i="5"/>
  <c r="D124" i="5"/>
  <c r="F123" i="5"/>
  <c r="D123" i="5"/>
  <c r="F122" i="5"/>
  <c r="E122" i="5"/>
  <c r="F119" i="5"/>
  <c r="C119" i="5"/>
  <c r="D119" i="5" s="1"/>
  <c r="B119" i="5"/>
  <c r="F118" i="5"/>
  <c r="D118" i="5"/>
  <c r="F117" i="5"/>
  <c r="D117" i="5"/>
  <c r="G118" i="5" s="1"/>
  <c r="H118" i="5" s="1"/>
  <c r="F116" i="5"/>
  <c r="F115" i="5"/>
  <c r="C115" i="5"/>
  <c r="B115" i="5"/>
  <c r="F114" i="5"/>
  <c r="D114" i="5"/>
  <c r="F113" i="5"/>
  <c r="D113" i="5"/>
  <c r="F112" i="5"/>
  <c r="F111" i="5"/>
  <c r="C111" i="5"/>
  <c r="B111" i="5"/>
  <c r="D111" i="5" s="1"/>
  <c r="F110" i="5"/>
  <c r="D110" i="5"/>
  <c r="F109" i="5"/>
  <c r="D109" i="5"/>
  <c r="F108" i="5"/>
  <c r="F107" i="5"/>
  <c r="D107" i="5"/>
  <c r="G107" i="5" s="1"/>
  <c r="H107" i="5" s="1"/>
  <c r="C107" i="5"/>
  <c r="B107" i="5"/>
  <c r="F106" i="5"/>
  <c r="D106" i="5"/>
  <c r="F105" i="5"/>
  <c r="D105" i="5"/>
  <c r="F104" i="5"/>
  <c r="F103" i="5"/>
  <c r="C103" i="5"/>
  <c r="B103" i="5"/>
  <c r="F102" i="5"/>
  <c r="D102" i="5"/>
  <c r="F101" i="5"/>
  <c r="D101" i="5"/>
  <c r="F100" i="5"/>
  <c r="F99" i="5"/>
  <c r="C99" i="5"/>
  <c r="B99" i="5"/>
  <c r="F98" i="5"/>
  <c r="D98" i="5"/>
  <c r="F97" i="5"/>
  <c r="D97" i="5"/>
  <c r="F96" i="5"/>
  <c r="F95" i="5"/>
  <c r="C95" i="5"/>
  <c r="B95" i="5"/>
  <c r="F94" i="5"/>
  <c r="D94" i="5"/>
  <c r="F93" i="5"/>
  <c r="D93" i="5"/>
  <c r="F92" i="5"/>
  <c r="F89" i="5"/>
  <c r="C89" i="5"/>
  <c r="B89" i="5"/>
  <c r="D89" i="5" s="1"/>
  <c r="G87" i="5" s="1"/>
  <c r="H87" i="5" s="1"/>
  <c r="F88" i="5"/>
  <c r="D88" i="5"/>
  <c r="F87" i="5"/>
  <c r="D87" i="5"/>
  <c r="F86" i="5"/>
  <c r="F85" i="5"/>
  <c r="C85" i="5"/>
  <c r="B85" i="5"/>
  <c r="F84" i="5"/>
  <c r="D84" i="5"/>
  <c r="F83" i="5"/>
  <c r="D83" i="5"/>
  <c r="F82" i="5"/>
  <c r="F81" i="5"/>
  <c r="C81" i="5"/>
  <c r="B81" i="5"/>
  <c r="F80" i="5"/>
  <c r="D80" i="5"/>
  <c r="F79" i="5"/>
  <c r="D79" i="5"/>
  <c r="F78" i="5"/>
  <c r="F77" i="5"/>
  <c r="D77" i="5"/>
  <c r="C77" i="5"/>
  <c r="B77" i="5"/>
  <c r="F76" i="5"/>
  <c r="D76" i="5"/>
  <c r="F75" i="5"/>
  <c r="D75" i="5"/>
  <c r="F74" i="5"/>
  <c r="F73" i="5"/>
  <c r="C73" i="5"/>
  <c r="B73" i="5"/>
  <c r="D73" i="5" s="1"/>
  <c r="F72" i="5"/>
  <c r="D72" i="5"/>
  <c r="F71" i="5"/>
  <c r="D71" i="5"/>
  <c r="F70" i="5"/>
  <c r="F69" i="5"/>
  <c r="C69" i="5"/>
  <c r="D69" i="5" s="1"/>
  <c r="B69" i="5"/>
  <c r="F68" i="5"/>
  <c r="D68" i="5"/>
  <c r="F67" i="5"/>
  <c r="D67" i="5"/>
  <c r="F66" i="5"/>
  <c r="F65" i="5"/>
  <c r="C65" i="5"/>
  <c r="B65" i="5"/>
  <c r="F64" i="5"/>
  <c r="D64" i="5"/>
  <c r="F63" i="5"/>
  <c r="D63" i="5"/>
  <c r="F62" i="5"/>
  <c r="E62" i="5"/>
  <c r="F60" i="5"/>
  <c r="C60" i="5"/>
  <c r="B60" i="5"/>
  <c r="F59" i="5"/>
  <c r="D59" i="5"/>
  <c r="F58" i="5"/>
  <c r="D58" i="5"/>
  <c r="F57" i="5"/>
  <c r="F56" i="5"/>
  <c r="D56" i="5"/>
  <c r="C56" i="5"/>
  <c r="B56" i="5"/>
  <c r="F55" i="5"/>
  <c r="D55" i="5"/>
  <c r="F54" i="5"/>
  <c r="D54" i="5"/>
  <c r="F53" i="5"/>
  <c r="F52" i="5"/>
  <c r="C52" i="5"/>
  <c r="B52" i="5"/>
  <c r="D52" i="5" s="1"/>
  <c r="F51" i="5"/>
  <c r="D51" i="5"/>
  <c r="F50" i="5"/>
  <c r="D50" i="5"/>
  <c r="F49" i="5"/>
  <c r="F48" i="5"/>
  <c r="C48" i="5"/>
  <c r="B48" i="5"/>
  <c r="F47" i="5"/>
  <c r="D47" i="5"/>
  <c r="F46" i="5"/>
  <c r="D46" i="5"/>
  <c r="F45" i="5"/>
  <c r="F44" i="5"/>
  <c r="C44" i="5"/>
  <c r="B44" i="5"/>
  <c r="F43" i="5"/>
  <c r="D43" i="5"/>
  <c r="F42" i="5"/>
  <c r="D42" i="5"/>
  <c r="F41" i="5"/>
  <c r="F40" i="5"/>
  <c r="C40" i="5"/>
  <c r="B40" i="5"/>
  <c r="F39" i="5"/>
  <c r="D39" i="5"/>
  <c r="F38" i="5"/>
  <c r="D38" i="5"/>
  <c r="F37" i="5"/>
  <c r="F36" i="5"/>
  <c r="C36" i="5"/>
  <c r="B36" i="5"/>
  <c r="F35" i="5"/>
  <c r="D35" i="5"/>
  <c r="F34" i="5"/>
  <c r="D34" i="5"/>
  <c r="F33" i="5"/>
  <c r="F31" i="5"/>
  <c r="C31" i="5"/>
  <c r="B31" i="5"/>
  <c r="D31" i="5" s="1"/>
  <c r="F30" i="5"/>
  <c r="D30" i="5"/>
  <c r="F29" i="5"/>
  <c r="D29" i="5"/>
  <c r="F28" i="5"/>
  <c r="F27" i="5"/>
  <c r="C27" i="5"/>
  <c r="B27" i="5"/>
  <c r="F26" i="5"/>
  <c r="D26" i="5"/>
  <c r="F25" i="5"/>
  <c r="D25" i="5"/>
  <c r="F24" i="5"/>
  <c r="F23" i="5"/>
  <c r="C23" i="5"/>
  <c r="B23" i="5"/>
  <c r="F22" i="5"/>
  <c r="D22" i="5"/>
  <c r="F21" i="5"/>
  <c r="D21" i="5"/>
  <c r="F20" i="5"/>
  <c r="F19" i="5"/>
  <c r="C19" i="5"/>
  <c r="B19" i="5"/>
  <c r="F18" i="5"/>
  <c r="D18" i="5"/>
  <c r="F17" i="5"/>
  <c r="D17" i="5"/>
  <c r="F16" i="5"/>
  <c r="G15" i="5"/>
  <c r="H15" i="5" s="1"/>
  <c r="F15" i="5"/>
  <c r="D15" i="5"/>
  <c r="G12" i="5" s="1"/>
  <c r="C15" i="5"/>
  <c r="B15" i="5"/>
  <c r="G13" i="5" s="1"/>
  <c r="H13" i="5" s="1"/>
  <c r="I13" i="5" s="1"/>
  <c r="F14" i="5"/>
  <c r="D14" i="5"/>
  <c r="F13" i="5"/>
  <c r="D13" i="5"/>
  <c r="G14" i="5" s="1"/>
  <c r="F12" i="5"/>
  <c r="F11" i="5"/>
  <c r="D11" i="5"/>
  <c r="C11" i="5"/>
  <c r="G8" i="5"/>
  <c r="H8" i="5" s="1"/>
  <c r="F10" i="5"/>
  <c r="D10" i="5"/>
  <c r="F9" i="5"/>
  <c r="D9" i="5"/>
  <c r="F8" i="5"/>
  <c r="F7" i="5"/>
  <c r="C7" i="5"/>
  <c r="B7" i="5"/>
  <c r="F6" i="5"/>
  <c r="D6" i="5"/>
  <c r="F5" i="5"/>
  <c r="D5" i="5"/>
  <c r="F4" i="5"/>
  <c r="E4" i="5"/>
  <c r="C763" i="4"/>
  <c r="B763" i="4"/>
  <c r="F762" i="4"/>
  <c r="C762" i="4"/>
  <c r="D762" i="4" s="1"/>
  <c r="F761" i="4"/>
  <c r="D761" i="4"/>
  <c r="F760" i="4"/>
  <c r="E760" i="4"/>
  <c r="B759" i="4"/>
  <c r="F758" i="4"/>
  <c r="C758" i="4"/>
  <c r="D758" i="4" s="1"/>
  <c r="F757" i="4"/>
  <c r="D757" i="4"/>
  <c r="F756" i="4"/>
  <c r="E756" i="4"/>
  <c r="F755" i="4"/>
  <c r="C755" i="4"/>
  <c r="B755" i="4"/>
  <c r="F754" i="4"/>
  <c r="D754" i="4"/>
  <c r="F753" i="4"/>
  <c r="D753" i="4"/>
  <c r="F752" i="4"/>
  <c r="E752" i="4"/>
  <c r="F751" i="4"/>
  <c r="C751" i="4"/>
  <c r="B751" i="4"/>
  <c r="D751" i="4" s="1"/>
  <c r="G748" i="4" s="1"/>
  <c r="H748" i="4" s="1"/>
  <c r="F750" i="4"/>
  <c r="D750" i="4"/>
  <c r="G751" i="4" s="1"/>
  <c r="H751" i="4" s="1"/>
  <c r="F749" i="4"/>
  <c r="D749" i="4"/>
  <c r="F748" i="4"/>
  <c r="E748" i="4"/>
  <c r="B747" i="4"/>
  <c r="F746" i="4"/>
  <c r="C746" i="4"/>
  <c r="F747" i="4" s="1"/>
  <c r="F745" i="4"/>
  <c r="D745" i="4"/>
  <c r="F744" i="4"/>
  <c r="E744" i="4"/>
  <c r="F743" i="4"/>
  <c r="C743" i="4"/>
  <c r="B743" i="4"/>
  <c r="F742" i="4"/>
  <c r="D742" i="4"/>
  <c r="F741" i="4"/>
  <c r="D741" i="4"/>
  <c r="F740" i="4"/>
  <c r="E740" i="4"/>
  <c r="F738" i="4"/>
  <c r="C738" i="4"/>
  <c r="B738" i="4"/>
  <c r="D738" i="4" s="1"/>
  <c r="F737" i="4"/>
  <c r="D737" i="4"/>
  <c r="F736" i="4"/>
  <c r="D736" i="4"/>
  <c r="F735" i="4"/>
  <c r="E735" i="4"/>
  <c r="F734" i="4"/>
  <c r="D734" i="4"/>
  <c r="C734" i="4"/>
  <c r="B734" i="4"/>
  <c r="F733" i="4"/>
  <c r="D733" i="4"/>
  <c r="F732" i="4"/>
  <c r="D732" i="4"/>
  <c r="F731" i="4"/>
  <c r="E731" i="4"/>
  <c r="F730" i="4"/>
  <c r="C730" i="4"/>
  <c r="G730" i="4" s="1"/>
  <c r="H730" i="4" s="1"/>
  <c r="B730" i="4"/>
  <c r="D730" i="4" s="1"/>
  <c r="F729" i="4"/>
  <c r="D729" i="4"/>
  <c r="F728" i="4"/>
  <c r="D728" i="4"/>
  <c r="G727" i="4" s="1"/>
  <c r="H727" i="4" s="1"/>
  <c r="F727" i="4"/>
  <c r="E727" i="4"/>
  <c r="F726" i="4"/>
  <c r="C726" i="4"/>
  <c r="B726" i="4"/>
  <c r="F725" i="4"/>
  <c r="D725" i="4"/>
  <c r="F724" i="4"/>
  <c r="D724" i="4"/>
  <c r="F723" i="4"/>
  <c r="E723" i="4"/>
  <c r="F722" i="4"/>
  <c r="C722" i="4"/>
  <c r="B722" i="4"/>
  <c r="F721" i="4"/>
  <c r="D721" i="4"/>
  <c r="F720" i="4"/>
  <c r="D720" i="4"/>
  <c r="F719" i="4"/>
  <c r="E719" i="4"/>
  <c r="F718" i="4"/>
  <c r="C718" i="4"/>
  <c r="B718" i="4"/>
  <c r="F717" i="4"/>
  <c r="D717" i="4"/>
  <c r="F716" i="4"/>
  <c r="D716" i="4"/>
  <c r="F715" i="4"/>
  <c r="E715" i="4"/>
  <c r="F714" i="4"/>
  <c r="C714" i="4"/>
  <c r="B714" i="4"/>
  <c r="F713" i="4"/>
  <c r="D713" i="4"/>
  <c r="F712" i="4"/>
  <c r="D712" i="4"/>
  <c r="F711" i="4"/>
  <c r="E711" i="4"/>
  <c r="F710" i="4"/>
  <c r="C710" i="4"/>
  <c r="B710" i="4"/>
  <c r="D710" i="4" s="1"/>
  <c r="F709" i="4"/>
  <c r="D709" i="4"/>
  <c r="F708" i="4"/>
  <c r="D708" i="4"/>
  <c r="F707" i="4"/>
  <c r="E707" i="4"/>
  <c r="F706" i="4"/>
  <c r="C706" i="4"/>
  <c r="B706" i="4"/>
  <c r="F705" i="4"/>
  <c r="D705" i="4"/>
  <c r="F704" i="4"/>
  <c r="D704" i="4"/>
  <c r="F703" i="4"/>
  <c r="E703" i="4"/>
  <c r="F702" i="4"/>
  <c r="C702" i="4"/>
  <c r="B702" i="4"/>
  <c r="F701" i="4"/>
  <c r="D701" i="4"/>
  <c r="F700" i="4"/>
  <c r="D700" i="4"/>
  <c r="F699" i="4"/>
  <c r="E699" i="4"/>
  <c r="F697" i="4"/>
  <c r="C697" i="4"/>
  <c r="B697" i="4"/>
  <c r="F696" i="4"/>
  <c r="D696" i="4"/>
  <c r="F695" i="4"/>
  <c r="D695" i="4"/>
  <c r="F694" i="4"/>
  <c r="E694" i="4"/>
  <c r="F693" i="4"/>
  <c r="C693" i="4"/>
  <c r="B693" i="4"/>
  <c r="F692" i="4"/>
  <c r="D692" i="4"/>
  <c r="F691" i="4"/>
  <c r="D691" i="4"/>
  <c r="F690" i="4"/>
  <c r="E690" i="4"/>
  <c r="F689" i="4"/>
  <c r="C689" i="4"/>
  <c r="B689" i="4"/>
  <c r="F688" i="4"/>
  <c r="D688" i="4"/>
  <c r="F687" i="4"/>
  <c r="D687" i="4"/>
  <c r="F686" i="4"/>
  <c r="E686" i="4"/>
  <c r="F685" i="4"/>
  <c r="C685" i="4"/>
  <c r="B685" i="4"/>
  <c r="F684" i="4"/>
  <c r="D684" i="4"/>
  <c r="F683" i="4"/>
  <c r="D683" i="4"/>
  <c r="F682" i="4"/>
  <c r="E682" i="4"/>
  <c r="F681" i="4"/>
  <c r="C681" i="4"/>
  <c r="B681" i="4"/>
  <c r="D681" i="4" s="1"/>
  <c r="G681" i="4" s="1"/>
  <c r="H681" i="4" s="1"/>
  <c r="F680" i="4"/>
  <c r="D680" i="4"/>
  <c r="F679" i="4"/>
  <c r="D679" i="4"/>
  <c r="F678" i="4"/>
  <c r="E678" i="4"/>
  <c r="F677" i="4"/>
  <c r="C677" i="4"/>
  <c r="B677" i="4"/>
  <c r="D677" i="4" s="1"/>
  <c r="G675" i="4" s="1"/>
  <c r="H675" i="4" s="1"/>
  <c r="F676" i="4"/>
  <c r="D676" i="4"/>
  <c r="F675" i="4"/>
  <c r="D675" i="4"/>
  <c r="F674" i="4"/>
  <c r="E674" i="4"/>
  <c r="F673" i="4"/>
  <c r="C673" i="4"/>
  <c r="B673" i="4"/>
  <c r="D673" i="4" s="1"/>
  <c r="F672" i="4"/>
  <c r="D672" i="4"/>
  <c r="F671" i="4"/>
  <c r="D671" i="4"/>
  <c r="F670" i="4"/>
  <c r="E670" i="4"/>
  <c r="F669" i="4"/>
  <c r="C669" i="4"/>
  <c r="B669" i="4"/>
  <c r="F668" i="4"/>
  <c r="D668" i="4"/>
  <c r="F667" i="4"/>
  <c r="D667" i="4"/>
  <c r="F666" i="4"/>
  <c r="E666" i="4"/>
  <c r="F665" i="4"/>
  <c r="C665" i="4"/>
  <c r="B665" i="4"/>
  <c r="F664" i="4"/>
  <c r="D664" i="4"/>
  <c r="F663" i="4"/>
  <c r="D663" i="4"/>
  <c r="F662" i="4"/>
  <c r="E662" i="4"/>
  <c r="F661" i="4"/>
  <c r="C661" i="4"/>
  <c r="B661" i="4"/>
  <c r="F660" i="4"/>
  <c r="D660" i="4"/>
  <c r="F659" i="4"/>
  <c r="D659" i="4"/>
  <c r="F658" i="4"/>
  <c r="E658" i="4"/>
  <c r="F656" i="4"/>
  <c r="D656" i="4"/>
  <c r="C656" i="4"/>
  <c r="B656" i="4"/>
  <c r="F655" i="4"/>
  <c r="D655" i="4"/>
  <c r="F654" i="4"/>
  <c r="D654" i="4"/>
  <c r="F653" i="4"/>
  <c r="E653" i="4"/>
  <c r="F652" i="4"/>
  <c r="C652" i="4"/>
  <c r="B652" i="4"/>
  <c r="F651" i="4"/>
  <c r="D651" i="4"/>
  <c r="F650" i="4"/>
  <c r="D650" i="4"/>
  <c r="F649" i="4"/>
  <c r="E649" i="4"/>
  <c r="F648" i="4"/>
  <c r="C648" i="4"/>
  <c r="B648" i="4"/>
  <c r="F647" i="4"/>
  <c r="D647" i="4"/>
  <c r="F646" i="4"/>
  <c r="D646" i="4"/>
  <c r="F645" i="4"/>
  <c r="E645" i="4"/>
  <c r="F644" i="4"/>
  <c r="C644" i="4"/>
  <c r="B644" i="4"/>
  <c r="D644" i="4" s="1"/>
  <c r="G643" i="4" s="1"/>
  <c r="H643" i="4" s="1"/>
  <c r="F643" i="4"/>
  <c r="D643" i="4"/>
  <c r="F642" i="4"/>
  <c r="D642" i="4"/>
  <c r="F641" i="4"/>
  <c r="E641" i="4"/>
  <c r="F640" i="4"/>
  <c r="C640" i="4"/>
  <c r="B640" i="4"/>
  <c r="D640" i="4" s="1"/>
  <c r="F639" i="4"/>
  <c r="D639" i="4"/>
  <c r="F638" i="4"/>
  <c r="D638" i="4"/>
  <c r="G639" i="4" s="1"/>
  <c r="H639" i="4" s="1"/>
  <c r="F637" i="4"/>
  <c r="E637" i="4"/>
  <c r="F636" i="4"/>
  <c r="C636" i="4"/>
  <c r="B636" i="4"/>
  <c r="F635" i="4"/>
  <c r="D635" i="4"/>
  <c r="F634" i="4"/>
  <c r="D634" i="4"/>
  <c r="F633" i="4"/>
  <c r="E633" i="4"/>
  <c r="F632" i="4"/>
  <c r="C632" i="4"/>
  <c r="B632" i="4"/>
  <c r="F631" i="4"/>
  <c r="D631" i="4"/>
  <c r="F630" i="4"/>
  <c r="D630" i="4"/>
  <c r="F629" i="4"/>
  <c r="E629" i="4"/>
  <c r="F628" i="4"/>
  <c r="C628" i="4"/>
  <c r="B628" i="4"/>
  <c r="D628" i="4" s="1"/>
  <c r="G626" i="4" s="1"/>
  <c r="H626" i="4" s="1"/>
  <c r="F627" i="4"/>
  <c r="D627" i="4"/>
  <c r="F626" i="4"/>
  <c r="D626" i="4"/>
  <c r="F625" i="4"/>
  <c r="E625" i="4"/>
  <c r="F624" i="4"/>
  <c r="C624" i="4"/>
  <c r="B624" i="4"/>
  <c r="D624" i="4" s="1"/>
  <c r="G621" i="4" s="1"/>
  <c r="H621" i="4" s="1"/>
  <c r="F623" i="4"/>
  <c r="D623" i="4"/>
  <c r="F622" i="4"/>
  <c r="D622" i="4"/>
  <c r="F621" i="4"/>
  <c r="E621" i="4"/>
  <c r="F620" i="4"/>
  <c r="C620" i="4"/>
  <c r="B620" i="4"/>
  <c r="F619" i="4"/>
  <c r="D619" i="4"/>
  <c r="F618" i="4"/>
  <c r="D618" i="4"/>
  <c r="F617" i="4"/>
  <c r="E617" i="4"/>
  <c r="F615" i="4"/>
  <c r="C615" i="4"/>
  <c r="B615" i="4"/>
  <c r="D615" i="4" s="1"/>
  <c r="F614" i="4"/>
  <c r="D614" i="4"/>
  <c r="F613" i="4"/>
  <c r="D613" i="4"/>
  <c r="F612" i="4"/>
  <c r="E612" i="4"/>
  <c r="F611" i="4"/>
  <c r="C611" i="4"/>
  <c r="B611" i="4"/>
  <c r="D611" i="4" s="1"/>
  <c r="G609" i="4" s="1"/>
  <c r="H609" i="4" s="1"/>
  <c r="F610" i="4"/>
  <c r="D610" i="4"/>
  <c r="F609" i="4"/>
  <c r="D609" i="4"/>
  <c r="F608" i="4"/>
  <c r="E608" i="4"/>
  <c r="F607" i="4"/>
  <c r="C607" i="4"/>
  <c r="G606" i="4" s="1"/>
  <c r="H606" i="4" s="1"/>
  <c r="B607" i="4"/>
  <c r="D607" i="4" s="1"/>
  <c r="F606" i="4"/>
  <c r="D606" i="4"/>
  <c r="F605" i="4"/>
  <c r="D605" i="4"/>
  <c r="F604" i="4"/>
  <c r="E604" i="4"/>
  <c r="F603" i="4"/>
  <c r="C603" i="4"/>
  <c r="D603" i="4" s="1"/>
  <c r="G601" i="4" s="1"/>
  <c r="H601" i="4" s="1"/>
  <c r="B603" i="4"/>
  <c r="F602" i="4"/>
  <c r="D602" i="4"/>
  <c r="F601" i="4"/>
  <c r="D601" i="4"/>
  <c r="F600" i="4"/>
  <c r="E600" i="4"/>
  <c r="F599" i="4"/>
  <c r="C599" i="4"/>
  <c r="D599" i="4" s="1"/>
  <c r="G596" i="4" s="1"/>
  <c r="H596" i="4" s="1"/>
  <c r="B599" i="4"/>
  <c r="G597" i="4" s="1"/>
  <c r="H597" i="4" s="1"/>
  <c r="F598" i="4"/>
  <c r="D598" i="4"/>
  <c r="F597" i="4"/>
  <c r="D597" i="4"/>
  <c r="F596" i="4"/>
  <c r="E596" i="4"/>
  <c r="F595" i="4"/>
  <c r="C595" i="4"/>
  <c r="B595" i="4"/>
  <c r="F594" i="4"/>
  <c r="D594" i="4"/>
  <c r="F593" i="4"/>
  <c r="D593" i="4"/>
  <c r="F592" i="4"/>
  <c r="E592" i="4"/>
  <c r="F591" i="4"/>
  <c r="C591" i="4"/>
  <c r="G590" i="4" s="1"/>
  <c r="H590" i="4" s="1"/>
  <c r="B591" i="4"/>
  <c r="D591" i="4" s="1"/>
  <c r="F590" i="4"/>
  <c r="D590" i="4"/>
  <c r="F589" i="4"/>
  <c r="D589" i="4"/>
  <c r="F588" i="4"/>
  <c r="E588" i="4"/>
  <c r="F587" i="4"/>
  <c r="C587" i="4"/>
  <c r="B587" i="4"/>
  <c r="D587" i="4" s="1"/>
  <c r="F586" i="4"/>
  <c r="D586" i="4"/>
  <c r="F585" i="4"/>
  <c r="D585" i="4"/>
  <c r="F584" i="4"/>
  <c r="E584" i="4"/>
  <c r="F583" i="4"/>
  <c r="C583" i="4"/>
  <c r="B583" i="4"/>
  <c r="F582" i="4"/>
  <c r="D582" i="4"/>
  <c r="F581" i="4"/>
  <c r="D581" i="4"/>
  <c r="F580" i="4"/>
  <c r="E580" i="4"/>
  <c r="F579" i="4"/>
  <c r="C579" i="4"/>
  <c r="B579" i="4"/>
  <c r="D579" i="4" s="1"/>
  <c r="G578" i="4" s="1"/>
  <c r="H578" i="4" s="1"/>
  <c r="F578" i="4"/>
  <c r="D578" i="4"/>
  <c r="F577" i="4"/>
  <c r="D577" i="4"/>
  <c r="F576" i="4"/>
  <c r="E576" i="4"/>
  <c r="F574" i="4"/>
  <c r="C574" i="4"/>
  <c r="B574" i="4"/>
  <c r="F573" i="4"/>
  <c r="D573" i="4"/>
  <c r="F572" i="4"/>
  <c r="D572" i="4"/>
  <c r="F571" i="4"/>
  <c r="F570" i="4"/>
  <c r="C570" i="4"/>
  <c r="B570" i="4"/>
  <c r="F569" i="4"/>
  <c r="D569" i="4"/>
  <c r="F568" i="4"/>
  <c r="D568" i="4"/>
  <c r="F567" i="4"/>
  <c r="F566" i="4"/>
  <c r="C566" i="4"/>
  <c r="B566" i="4"/>
  <c r="F565" i="4"/>
  <c r="D565" i="4"/>
  <c r="F564" i="4"/>
  <c r="D564" i="4"/>
  <c r="F563" i="4"/>
  <c r="F562" i="4"/>
  <c r="C562" i="4"/>
  <c r="B562" i="4"/>
  <c r="D562" i="4" s="1"/>
  <c r="G561" i="4" s="1"/>
  <c r="H561" i="4" s="1"/>
  <c r="F561" i="4"/>
  <c r="D561" i="4"/>
  <c r="F560" i="4"/>
  <c r="D560" i="4"/>
  <c r="F559" i="4"/>
  <c r="F558" i="4"/>
  <c r="C558" i="4"/>
  <c r="B558" i="4"/>
  <c r="D558" i="4" s="1"/>
  <c r="G558" i="4" s="1"/>
  <c r="H558" i="4" s="1"/>
  <c r="F557" i="4"/>
  <c r="D557" i="4"/>
  <c r="F556" i="4"/>
  <c r="D556" i="4"/>
  <c r="G557" i="4" s="1"/>
  <c r="H557" i="4" s="1"/>
  <c r="F555" i="4"/>
  <c r="F554" i="4"/>
  <c r="C554" i="4"/>
  <c r="B554" i="4"/>
  <c r="D554" i="4" s="1"/>
  <c r="G553" i="4" s="1"/>
  <c r="H553" i="4" s="1"/>
  <c r="F553" i="4"/>
  <c r="D553" i="4"/>
  <c r="F552" i="4"/>
  <c r="D552" i="4"/>
  <c r="F551" i="4"/>
  <c r="E551" i="4"/>
  <c r="F550" i="4"/>
  <c r="D550" i="4"/>
  <c r="C550" i="4"/>
  <c r="B550" i="4"/>
  <c r="F549" i="4"/>
  <c r="D549" i="4"/>
  <c r="F548" i="4"/>
  <c r="D548" i="4"/>
  <c r="F547" i="4"/>
  <c r="F546" i="4"/>
  <c r="C546" i="4"/>
  <c r="B546" i="4"/>
  <c r="F545" i="4"/>
  <c r="D545" i="4"/>
  <c r="F544" i="4"/>
  <c r="D544" i="4"/>
  <c r="F543" i="4"/>
  <c r="F542" i="4"/>
  <c r="D542" i="4"/>
  <c r="C542" i="4"/>
  <c r="B542" i="4"/>
  <c r="G540" i="4" s="1"/>
  <c r="H540" i="4" s="1"/>
  <c r="F541" i="4"/>
  <c r="D541" i="4"/>
  <c r="F540" i="4"/>
  <c r="D540" i="4"/>
  <c r="G539" i="4"/>
  <c r="H539" i="4" s="1"/>
  <c r="F539" i="4"/>
  <c r="F538" i="4"/>
  <c r="C538" i="4"/>
  <c r="B538" i="4"/>
  <c r="F537" i="4"/>
  <c r="D537" i="4"/>
  <c r="F536" i="4"/>
  <c r="D536" i="4"/>
  <c r="F535" i="4"/>
  <c r="F534" i="4"/>
  <c r="C534" i="4"/>
  <c r="D534" i="4" s="1"/>
  <c r="G532" i="4" s="1"/>
  <c r="H532" i="4" s="1"/>
  <c r="B534" i="4"/>
  <c r="F533" i="4"/>
  <c r="D533" i="4"/>
  <c r="F532" i="4"/>
  <c r="D532" i="4"/>
  <c r="F531" i="4"/>
  <c r="F530" i="4"/>
  <c r="C530" i="4"/>
  <c r="B530" i="4"/>
  <c r="F529" i="4"/>
  <c r="D529" i="4"/>
  <c r="F528" i="4"/>
  <c r="D528" i="4"/>
  <c r="F527" i="4"/>
  <c r="E527" i="4"/>
  <c r="F526" i="4"/>
  <c r="C526" i="4"/>
  <c r="B526" i="4"/>
  <c r="F525" i="4"/>
  <c r="D525" i="4"/>
  <c r="F524" i="4"/>
  <c r="D524" i="4"/>
  <c r="F523" i="4"/>
  <c r="E523" i="4"/>
  <c r="F522" i="4"/>
  <c r="C522" i="4"/>
  <c r="B522" i="4"/>
  <c r="F521" i="4"/>
  <c r="D521" i="4"/>
  <c r="F520" i="4"/>
  <c r="D520" i="4"/>
  <c r="F519" i="4"/>
  <c r="E519" i="4"/>
  <c r="F517" i="4"/>
  <c r="C517" i="4"/>
  <c r="B517" i="4"/>
  <c r="F516" i="4"/>
  <c r="D516" i="4"/>
  <c r="F515" i="4"/>
  <c r="D515" i="4"/>
  <c r="F514" i="4"/>
  <c r="F513" i="4"/>
  <c r="C513" i="4"/>
  <c r="B513" i="4"/>
  <c r="D513" i="4" s="1"/>
  <c r="F512" i="4"/>
  <c r="D512" i="4"/>
  <c r="F511" i="4"/>
  <c r="D511" i="4"/>
  <c r="F510" i="4"/>
  <c r="F509" i="4"/>
  <c r="C509" i="4"/>
  <c r="B509" i="4"/>
  <c r="D509" i="4" s="1"/>
  <c r="F508" i="4"/>
  <c r="D508" i="4"/>
  <c r="F507" i="4"/>
  <c r="D507" i="4"/>
  <c r="F506" i="4"/>
  <c r="F505" i="4"/>
  <c r="D505" i="4"/>
  <c r="C505" i="4"/>
  <c r="B505" i="4"/>
  <c r="F504" i="4"/>
  <c r="D504" i="4"/>
  <c r="F503" i="4"/>
  <c r="D503" i="4"/>
  <c r="F502" i="4"/>
  <c r="F501" i="4"/>
  <c r="C501" i="4"/>
  <c r="D501" i="4" s="1"/>
  <c r="B501" i="4"/>
  <c r="F500" i="4"/>
  <c r="D500" i="4"/>
  <c r="F499" i="4"/>
  <c r="D499" i="4"/>
  <c r="F498" i="4"/>
  <c r="F497" i="4"/>
  <c r="C497" i="4"/>
  <c r="B497" i="4"/>
  <c r="F496" i="4"/>
  <c r="D496" i="4"/>
  <c r="F495" i="4"/>
  <c r="D495" i="4"/>
  <c r="F494" i="4"/>
  <c r="E494" i="4"/>
  <c r="F493" i="4"/>
  <c r="C493" i="4"/>
  <c r="B493" i="4"/>
  <c r="F492" i="4"/>
  <c r="D492" i="4"/>
  <c r="F491" i="4"/>
  <c r="D491" i="4"/>
  <c r="F490" i="4"/>
  <c r="F489" i="4"/>
  <c r="C489" i="4"/>
  <c r="B489" i="4"/>
  <c r="F488" i="4"/>
  <c r="D488" i="4"/>
  <c r="F487" i="4"/>
  <c r="D487" i="4"/>
  <c r="F486" i="4"/>
  <c r="F485" i="4"/>
  <c r="C485" i="4"/>
  <c r="B485" i="4"/>
  <c r="D485" i="4" s="1"/>
  <c r="F484" i="4"/>
  <c r="D484" i="4"/>
  <c r="F483" i="4"/>
  <c r="D483" i="4"/>
  <c r="F482" i="4"/>
  <c r="F481" i="4"/>
  <c r="D481" i="4"/>
  <c r="C481" i="4"/>
  <c r="G480" i="4" s="1"/>
  <c r="H480" i="4" s="1"/>
  <c r="B481" i="4"/>
  <c r="F480" i="4"/>
  <c r="D480" i="4"/>
  <c r="F479" i="4"/>
  <c r="D479" i="4"/>
  <c r="F478" i="4"/>
  <c r="F477" i="4"/>
  <c r="C477" i="4"/>
  <c r="B477" i="4"/>
  <c r="F476" i="4"/>
  <c r="D476" i="4"/>
  <c r="F475" i="4"/>
  <c r="D475" i="4"/>
  <c r="F474" i="4"/>
  <c r="F473" i="4"/>
  <c r="C473" i="4"/>
  <c r="B473" i="4"/>
  <c r="F472" i="4"/>
  <c r="D472" i="4"/>
  <c r="F471" i="4"/>
  <c r="D471" i="4"/>
  <c r="F470" i="4"/>
  <c r="E470" i="4"/>
  <c r="F469" i="4"/>
  <c r="C469" i="4"/>
  <c r="B469" i="4"/>
  <c r="F468" i="4"/>
  <c r="D468" i="4"/>
  <c r="F467" i="4"/>
  <c r="D467" i="4"/>
  <c r="F466" i="4"/>
  <c r="E466" i="4"/>
  <c r="F465" i="4"/>
  <c r="D465" i="4"/>
  <c r="C465" i="4"/>
  <c r="G465" i="4" s="1"/>
  <c r="H465" i="4" s="1"/>
  <c r="B465" i="4"/>
  <c r="F464" i="4"/>
  <c r="D464" i="4"/>
  <c r="G463" i="4" s="1"/>
  <c r="H463" i="4" s="1"/>
  <c r="F463" i="4"/>
  <c r="D463" i="4"/>
  <c r="F462" i="4"/>
  <c r="E462" i="4"/>
  <c r="F460" i="4"/>
  <c r="C460" i="4"/>
  <c r="B460" i="4"/>
  <c r="F459" i="4"/>
  <c r="D459" i="4"/>
  <c r="F458" i="4"/>
  <c r="D458" i="4"/>
  <c r="F457" i="4"/>
  <c r="F456" i="4"/>
  <c r="C456" i="4"/>
  <c r="B456" i="4"/>
  <c r="F455" i="4"/>
  <c r="D455" i="4"/>
  <c r="F454" i="4"/>
  <c r="D454" i="4"/>
  <c r="F453" i="4"/>
  <c r="F452" i="4"/>
  <c r="C452" i="4"/>
  <c r="B452" i="4"/>
  <c r="D452" i="4" s="1"/>
  <c r="G449" i="4" s="1"/>
  <c r="H449" i="4" s="1"/>
  <c r="F451" i="4"/>
  <c r="D451" i="4"/>
  <c r="F450" i="4"/>
  <c r="D450" i="4"/>
  <c r="F449" i="4"/>
  <c r="F448" i="4"/>
  <c r="D448" i="4"/>
  <c r="C448" i="4"/>
  <c r="G448" i="4" s="1"/>
  <c r="H448" i="4" s="1"/>
  <c r="B448" i="4"/>
  <c r="F447" i="4"/>
  <c r="D447" i="4"/>
  <c r="F446" i="4"/>
  <c r="D446" i="4"/>
  <c r="F445" i="4"/>
  <c r="F444" i="4"/>
  <c r="C444" i="4"/>
  <c r="B444" i="4"/>
  <c r="F443" i="4"/>
  <c r="D443" i="4"/>
  <c r="F442" i="4"/>
  <c r="D442" i="4"/>
  <c r="F441" i="4"/>
  <c r="F440" i="4"/>
  <c r="C440" i="4"/>
  <c r="B440" i="4"/>
  <c r="F439" i="4"/>
  <c r="D439" i="4"/>
  <c r="F438" i="4"/>
  <c r="D438" i="4"/>
  <c r="F437" i="4"/>
  <c r="E437" i="4"/>
  <c r="F436" i="4"/>
  <c r="C436" i="4"/>
  <c r="B436" i="4"/>
  <c r="D436" i="4" s="1"/>
  <c r="G435" i="4" s="1"/>
  <c r="H435" i="4" s="1"/>
  <c r="F435" i="4"/>
  <c r="D435" i="4"/>
  <c r="F434" i="4"/>
  <c r="D434" i="4"/>
  <c r="F433" i="4"/>
  <c r="F432" i="4"/>
  <c r="C432" i="4"/>
  <c r="B432" i="4"/>
  <c r="F431" i="4"/>
  <c r="D431" i="4"/>
  <c r="F430" i="4"/>
  <c r="D430" i="4"/>
  <c r="F429" i="4"/>
  <c r="F428" i="4"/>
  <c r="C428" i="4"/>
  <c r="B428" i="4"/>
  <c r="F427" i="4"/>
  <c r="D427" i="4"/>
  <c r="F426" i="4"/>
  <c r="D426" i="4"/>
  <c r="F425" i="4"/>
  <c r="F424" i="4"/>
  <c r="C424" i="4"/>
  <c r="B424" i="4"/>
  <c r="F423" i="4"/>
  <c r="D423" i="4"/>
  <c r="F422" i="4"/>
  <c r="D422" i="4"/>
  <c r="F421" i="4"/>
  <c r="F420" i="4"/>
  <c r="D420" i="4"/>
  <c r="G418" i="4" s="1"/>
  <c r="H418" i="4" s="1"/>
  <c r="C420" i="4"/>
  <c r="B420" i="4"/>
  <c r="F419" i="4"/>
  <c r="D419" i="4"/>
  <c r="F418" i="4"/>
  <c r="D418" i="4"/>
  <c r="F417" i="4"/>
  <c r="F416" i="4"/>
  <c r="C416" i="4"/>
  <c r="B416" i="4"/>
  <c r="F415" i="4"/>
  <c r="D415" i="4"/>
  <c r="F414" i="4"/>
  <c r="D414" i="4"/>
  <c r="F413" i="4"/>
  <c r="E413" i="4"/>
  <c r="F412" i="4"/>
  <c r="C412" i="4"/>
  <c r="B412" i="4"/>
  <c r="F411" i="4"/>
  <c r="D411" i="4"/>
  <c r="F410" i="4"/>
  <c r="D410" i="4"/>
  <c r="F409" i="4"/>
  <c r="E409" i="4"/>
  <c r="F408" i="4"/>
  <c r="C408" i="4"/>
  <c r="D408" i="4" s="1"/>
  <c r="G405" i="4" s="1"/>
  <c r="H405" i="4" s="1"/>
  <c r="B408" i="4"/>
  <c r="F407" i="4"/>
  <c r="D407" i="4"/>
  <c r="F406" i="4"/>
  <c r="D406" i="4"/>
  <c r="F405" i="4"/>
  <c r="E405" i="4"/>
  <c r="F403" i="4"/>
  <c r="C403" i="4"/>
  <c r="B403" i="4"/>
  <c r="F402" i="4"/>
  <c r="D402" i="4"/>
  <c r="F401" i="4"/>
  <c r="D401" i="4"/>
  <c r="F400" i="4"/>
  <c r="F399" i="4"/>
  <c r="C399" i="4"/>
  <c r="B399" i="4"/>
  <c r="F398" i="4"/>
  <c r="D398" i="4"/>
  <c r="F397" i="4"/>
  <c r="D397" i="4"/>
  <c r="F396" i="4"/>
  <c r="F395" i="4"/>
  <c r="C395" i="4"/>
  <c r="B395" i="4"/>
  <c r="D395" i="4" s="1"/>
  <c r="G394" i="4" s="1"/>
  <c r="H394" i="4" s="1"/>
  <c r="F394" i="4"/>
  <c r="D394" i="4"/>
  <c r="F393" i="4"/>
  <c r="D393" i="4"/>
  <c r="F392" i="4"/>
  <c r="F391" i="4"/>
  <c r="C391" i="4"/>
  <c r="B391" i="4"/>
  <c r="F390" i="4"/>
  <c r="D390" i="4"/>
  <c r="F389" i="4"/>
  <c r="D389" i="4"/>
  <c r="F388" i="4"/>
  <c r="F387" i="4"/>
  <c r="C387" i="4"/>
  <c r="D387" i="4" s="1"/>
  <c r="G387" i="4" s="1"/>
  <c r="H387" i="4" s="1"/>
  <c r="B387" i="4"/>
  <c r="F386" i="4"/>
  <c r="D386" i="4"/>
  <c r="F385" i="4"/>
  <c r="D385" i="4"/>
  <c r="F384" i="4"/>
  <c r="F383" i="4"/>
  <c r="C383" i="4"/>
  <c r="B383" i="4"/>
  <c r="F382" i="4"/>
  <c r="D382" i="4"/>
  <c r="F381" i="4"/>
  <c r="D381" i="4"/>
  <c r="F380" i="4"/>
  <c r="E380" i="4"/>
  <c r="F379" i="4"/>
  <c r="C379" i="4"/>
  <c r="B379" i="4"/>
  <c r="D379" i="4" s="1"/>
  <c r="G378" i="4" s="1"/>
  <c r="H378" i="4" s="1"/>
  <c r="F378" i="4"/>
  <c r="D378" i="4"/>
  <c r="F377" i="4"/>
  <c r="D377" i="4"/>
  <c r="F376" i="4"/>
  <c r="F375" i="4"/>
  <c r="C375" i="4"/>
  <c r="B375" i="4"/>
  <c r="F374" i="4"/>
  <c r="D374" i="4"/>
  <c r="F373" i="4"/>
  <c r="D373" i="4"/>
  <c r="F372" i="4"/>
  <c r="F371" i="4"/>
  <c r="C371" i="4"/>
  <c r="B371" i="4"/>
  <c r="D371" i="4" s="1"/>
  <c r="F370" i="4"/>
  <c r="D370" i="4"/>
  <c r="F369" i="4"/>
  <c r="D369" i="4"/>
  <c r="F368" i="4"/>
  <c r="F367" i="4"/>
  <c r="C367" i="4"/>
  <c r="B367" i="4"/>
  <c r="F366" i="4"/>
  <c r="D366" i="4"/>
  <c r="F365" i="4"/>
  <c r="D365" i="4"/>
  <c r="F364" i="4"/>
  <c r="F363" i="4"/>
  <c r="C363" i="4"/>
  <c r="B363" i="4"/>
  <c r="D363" i="4" s="1"/>
  <c r="G360" i="4" s="1"/>
  <c r="H360" i="4" s="1"/>
  <c r="F362" i="4"/>
  <c r="D362" i="4"/>
  <c r="F361" i="4"/>
  <c r="D361" i="4"/>
  <c r="F360" i="4"/>
  <c r="F359" i="4"/>
  <c r="C359" i="4"/>
  <c r="B359" i="4"/>
  <c r="F358" i="4"/>
  <c r="D358" i="4"/>
  <c r="F357" i="4"/>
  <c r="D357" i="4"/>
  <c r="F356" i="4"/>
  <c r="E356" i="4"/>
  <c r="F355" i="4"/>
  <c r="C355" i="4"/>
  <c r="B355" i="4"/>
  <c r="F354" i="4"/>
  <c r="D354" i="4"/>
  <c r="F353" i="4"/>
  <c r="D353" i="4"/>
  <c r="F352" i="4"/>
  <c r="E352" i="4"/>
  <c r="F351" i="4"/>
  <c r="D351" i="4"/>
  <c r="G348" i="4" s="1"/>
  <c r="H348" i="4" s="1"/>
  <c r="C351" i="4"/>
  <c r="B351" i="4"/>
  <c r="F350" i="4"/>
  <c r="D350" i="4"/>
  <c r="G351" i="4" s="1"/>
  <c r="H351" i="4" s="1"/>
  <c r="F349" i="4"/>
  <c r="D349" i="4"/>
  <c r="F348" i="4"/>
  <c r="E348" i="4"/>
  <c r="F346" i="4"/>
  <c r="C346" i="4"/>
  <c r="B346" i="4"/>
  <c r="D346" i="4" s="1"/>
  <c r="G346" i="4" s="1"/>
  <c r="H346" i="4" s="1"/>
  <c r="F345" i="4"/>
  <c r="D345" i="4"/>
  <c r="F344" i="4"/>
  <c r="D344" i="4"/>
  <c r="F343" i="4"/>
  <c r="F342" i="4"/>
  <c r="C342" i="4"/>
  <c r="B342" i="4"/>
  <c r="F341" i="4"/>
  <c r="D341" i="4"/>
  <c r="F340" i="4"/>
  <c r="D340" i="4"/>
  <c r="F339" i="4"/>
  <c r="F338" i="4"/>
  <c r="C338" i="4"/>
  <c r="B338" i="4"/>
  <c r="F337" i="4"/>
  <c r="D337" i="4"/>
  <c r="F336" i="4"/>
  <c r="D336" i="4"/>
  <c r="F335" i="4"/>
  <c r="F334" i="4"/>
  <c r="C334" i="4"/>
  <c r="B334" i="4"/>
  <c r="D334" i="4" s="1"/>
  <c r="G333" i="4" s="1"/>
  <c r="H333" i="4" s="1"/>
  <c r="F333" i="4"/>
  <c r="D333" i="4"/>
  <c r="F332" i="4"/>
  <c r="D332" i="4"/>
  <c r="F331" i="4"/>
  <c r="F330" i="4"/>
  <c r="C330" i="4"/>
  <c r="B330" i="4"/>
  <c r="F329" i="4"/>
  <c r="D329" i="4"/>
  <c r="F328" i="4"/>
  <c r="D328" i="4"/>
  <c r="F327" i="4"/>
  <c r="F326" i="4"/>
  <c r="C326" i="4"/>
  <c r="B326" i="4"/>
  <c r="F325" i="4"/>
  <c r="D325" i="4"/>
  <c r="F324" i="4"/>
  <c r="D324" i="4"/>
  <c r="F323" i="4"/>
  <c r="E323" i="4"/>
  <c r="F322" i="4"/>
  <c r="C322" i="4"/>
  <c r="B322" i="4"/>
  <c r="F321" i="4"/>
  <c r="D321" i="4"/>
  <c r="F320" i="4"/>
  <c r="D320" i="4"/>
  <c r="F319" i="4"/>
  <c r="F318" i="4"/>
  <c r="C318" i="4"/>
  <c r="B318" i="4"/>
  <c r="F317" i="4"/>
  <c r="D317" i="4"/>
  <c r="F316" i="4"/>
  <c r="D316" i="4"/>
  <c r="F315" i="4"/>
  <c r="F314" i="4"/>
  <c r="C314" i="4"/>
  <c r="B314" i="4"/>
  <c r="F313" i="4"/>
  <c r="D313" i="4"/>
  <c r="F312" i="4"/>
  <c r="D312" i="4"/>
  <c r="F311" i="4"/>
  <c r="F310" i="4"/>
  <c r="C310" i="4"/>
  <c r="B310" i="4"/>
  <c r="D310" i="4" s="1"/>
  <c r="G308" i="4" s="1"/>
  <c r="H308" i="4" s="1"/>
  <c r="F309" i="4"/>
  <c r="D309" i="4"/>
  <c r="F308" i="4"/>
  <c r="D308" i="4"/>
  <c r="F307" i="4"/>
  <c r="F306" i="4"/>
  <c r="D306" i="4"/>
  <c r="C306" i="4"/>
  <c r="B306" i="4"/>
  <c r="F305" i="4"/>
  <c r="D305" i="4"/>
  <c r="F304" i="4"/>
  <c r="D304" i="4"/>
  <c r="F303" i="4"/>
  <c r="F302" i="4"/>
  <c r="C302" i="4"/>
  <c r="B302" i="4"/>
  <c r="F301" i="4"/>
  <c r="D301" i="4"/>
  <c r="F300" i="4"/>
  <c r="D300" i="4"/>
  <c r="F299" i="4"/>
  <c r="E299" i="4"/>
  <c r="F298" i="4"/>
  <c r="D298" i="4"/>
  <c r="C298" i="4"/>
  <c r="B298" i="4"/>
  <c r="F297" i="4"/>
  <c r="D297" i="4"/>
  <c r="F296" i="4"/>
  <c r="D296" i="4"/>
  <c r="G297" i="4" s="1"/>
  <c r="H297" i="4" s="1"/>
  <c r="F295" i="4"/>
  <c r="E295" i="4"/>
  <c r="F294" i="4"/>
  <c r="C294" i="4"/>
  <c r="B294" i="4"/>
  <c r="F293" i="4"/>
  <c r="D293" i="4"/>
  <c r="F292" i="4"/>
  <c r="D292" i="4"/>
  <c r="F291" i="4"/>
  <c r="E291" i="4"/>
  <c r="F289" i="4"/>
  <c r="C289" i="4"/>
  <c r="B289" i="4"/>
  <c r="F288" i="4"/>
  <c r="D288" i="4"/>
  <c r="F287" i="4"/>
  <c r="D287" i="4"/>
  <c r="F286" i="4"/>
  <c r="F285" i="4"/>
  <c r="D285" i="4"/>
  <c r="G283" i="4" s="1"/>
  <c r="H283" i="4" s="1"/>
  <c r="C285" i="4"/>
  <c r="B285" i="4"/>
  <c r="F284" i="4"/>
  <c r="D284" i="4"/>
  <c r="F283" i="4"/>
  <c r="D283" i="4"/>
  <c r="G284" i="4" s="1"/>
  <c r="H284" i="4" s="1"/>
  <c r="F282" i="4"/>
  <c r="F281" i="4"/>
  <c r="C281" i="4"/>
  <c r="B281" i="4"/>
  <c r="D281" i="4" s="1"/>
  <c r="F280" i="4"/>
  <c r="D280" i="4"/>
  <c r="F279" i="4"/>
  <c r="D279" i="4"/>
  <c r="F278" i="4"/>
  <c r="F277" i="4"/>
  <c r="D277" i="4"/>
  <c r="C277" i="4"/>
  <c r="B277" i="4"/>
  <c r="F276" i="4"/>
  <c r="D276" i="4"/>
  <c r="F275" i="4"/>
  <c r="D275" i="4"/>
  <c r="F274" i="4"/>
  <c r="F273" i="4"/>
  <c r="C273" i="4"/>
  <c r="B273" i="4"/>
  <c r="F272" i="4"/>
  <c r="D272" i="4"/>
  <c r="F271" i="4"/>
  <c r="D271" i="4"/>
  <c r="F270" i="4"/>
  <c r="F269" i="4"/>
  <c r="C269" i="4"/>
  <c r="B269" i="4"/>
  <c r="F268" i="4"/>
  <c r="D268" i="4"/>
  <c r="F267" i="4"/>
  <c r="D267" i="4"/>
  <c r="F266" i="4"/>
  <c r="E266" i="4"/>
  <c r="F265" i="4"/>
  <c r="C265" i="4"/>
  <c r="B265" i="4"/>
  <c r="D265" i="4" s="1"/>
  <c r="F264" i="4"/>
  <c r="D264" i="4"/>
  <c r="F263" i="4"/>
  <c r="D263" i="4"/>
  <c r="F262" i="4"/>
  <c r="F261" i="4"/>
  <c r="C261" i="4"/>
  <c r="B261" i="4"/>
  <c r="F260" i="4"/>
  <c r="D260" i="4"/>
  <c r="F259" i="4"/>
  <c r="D259" i="4"/>
  <c r="F258" i="4"/>
  <c r="F257" i="4"/>
  <c r="C257" i="4"/>
  <c r="B257" i="4"/>
  <c r="F256" i="4"/>
  <c r="D256" i="4"/>
  <c r="F255" i="4"/>
  <c r="D255" i="4"/>
  <c r="F254" i="4"/>
  <c r="F253" i="4"/>
  <c r="C253" i="4"/>
  <c r="B253" i="4"/>
  <c r="F252" i="4"/>
  <c r="D252" i="4"/>
  <c r="F251" i="4"/>
  <c r="D251" i="4"/>
  <c r="F250" i="4"/>
  <c r="F249" i="4"/>
  <c r="D249" i="4"/>
  <c r="C249" i="4"/>
  <c r="B249" i="4"/>
  <c r="G248" i="4"/>
  <c r="H248" i="4" s="1"/>
  <c r="F248" i="4"/>
  <c r="D248" i="4"/>
  <c r="F247" i="4"/>
  <c r="D247" i="4"/>
  <c r="G246" i="4" s="1"/>
  <c r="H246" i="4" s="1"/>
  <c r="F246" i="4"/>
  <c r="F245" i="4"/>
  <c r="C245" i="4"/>
  <c r="B245" i="4"/>
  <c r="F244" i="4"/>
  <c r="D244" i="4"/>
  <c r="F243" i="4"/>
  <c r="D243" i="4"/>
  <c r="F242" i="4"/>
  <c r="E242" i="4"/>
  <c r="F241" i="4"/>
  <c r="C241" i="4"/>
  <c r="B241" i="4"/>
  <c r="F240" i="4"/>
  <c r="D240" i="4"/>
  <c r="F239" i="4"/>
  <c r="D239" i="4"/>
  <c r="F238" i="4"/>
  <c r="E238" i="4"/>
  <c r="F237" i="4"/>
  <c r="C237" i="4"/>
  <c r="B237" i="4"/>
  <c r="F236" i="4"/>
  <c r="D236" i="4"/>
  <c r="F235" i="4"/>
  <c r="D235" i="4"/>
  <c r="F234" i="4"/>
  <c r="E234" i="4"/>
  <c r="F232" i="4"/>
  <c r="D232" i="4"/>
  <c r="C232" i="4"/>
  <c r="B232" i="4"/>
  <c r="G231" i="4"/>
  <c r="H231" i="4" s="1"/>
  <c r="F231" i="4"/>
  <c r="D231" i="4"/>
  <c r="F230" i="4"/>
  <c r="D230" i="4"/>
  <c r="G229" i="4" s="1"/>
  <c r="H229" i="4" s="1"/>
  <c r="F229" i="4"/>
  <c r="F228" i="4"/>
  <c r="C228" i="4"/>
  <c r="B228" i="4"/>
  <c r="F227" i="4"/>
  <c r="D227" i="4"/>
  <c r="F226" i="4"/>
  <c r="D226" i="4"/>
  <c r="F225" i="4"/>
  <c r="F224" i="4"/>
  <c r="D224" i="4"/>
  <c r="C224" i="4"/>
  <c r="B224" i="4"/>
  <c r="F223" i="4"/>
  <c r="D223" i="4"/>
  <c r="F222" i="4"/>
  <c r="D222" i="4"/>
  <c r="F221" i="4"/>
  <c r="F220" i="4"/>
  <c r="C220" i="4"/>
  <c r="B220" i="4"/>
  <c r="D220" i="4" s="1"/>
  <c r="G217" i="4" s="1"/>
  <c r="H217" i="4" s="1"/>
  <c r="F219" i="4"/>
  <c r="D219" i="4"/>
  <c r="F218" i="4"/>
  <c r="D218" i="4"/>
  <c r="F217" i="4"/>
  <c r="F216" i="4"/>
  <c r="D216" i="4"/>
  <c r="C216" i="4"/>
  <c r="B216" i="4"/>
  <c r="F215" i="4"/>
  <c r="D215" i="4"/>
  <c r="F214" i="4"/>
  <c r="D214" i="4"/>
  <c r="F213" i="4"/>
  <c r="F212" i="4"/>
  <c r="C212" i="4"/>
  <c r="B212" i="4"/>
  <c r="F211" i="4"/>
  <c r="D211" i="4"/>
  <c r="F210" i="4"/>
  <c r="D210" i="4"/>
  <c r="F209" i="4"/>
  <c r="E209" i="4"/>
  <c r="F208" i="4"/>
  <c r="C208" i="4"/>
  <c r="D208" i="4" s="1"/>
  <c r="B208" i="4"/>
  <c r="F207" i="4"/>
  <c r="D207" i="4"/>
  <c r="G206" i="4" s="1"/>
  <c r="H206" i="4" s="1"/>
  <c r="F206" i="4"/>
  <c r="D206" i="4"/>
  <c r="F205" i="4"/>
  <c r="F204" i="4"/>
  <c r="C204" i="4"/>
  <c r="B204" i="4"/>
  <c r="F203" i="4"/>
  <c r="D203" i="4"/>
  <c r="F202" i="4"/>
  <c r="D202" i="4"/>
  <c r="F201" i="4"/>
  <c r="F200" i="4"/>
  <c r="C200" i="4"/>
  <c r="B200" i="4"/>
  <c r="F199" i="4"/>
  <c r="D199" i="4"/>
  <c r="F198" i="4"/>
  <c r="D198" i="4"/>
  <c r="F197" i="4"/>
  <c r="F196" i="4"/>
  <c r="C196" i="4"/>
  <c r="B196" i="4"/>
  <c r="F195" i="4"/>
  <c r="D195" i="4"/>
  <c r="F194" i="4"/>
  <c r="D194" i="4"/>
  <c r="F193" i="4"/>
  <c r="F192" i="4"/>
  <c r="C192" i="4"/>
  <c r="B192" i="4"/>
  <c r="F191" i="4"/>
  <c r="D191" i="4"/>
  <c r="F190" i="4"/>
  <c r="D190" i="4"/>
  <c r="F189" i="4"/>
  <c r="F188" i="4"/>
  <c r="C188" i="4"/>
  <c r="B188" i="4"/>
  <c r="F187" i="4"/>
  <c r="D187" i="4"/>
  <c r="F186" i="4"/>
  <c r="D186" i="4"/>
  <c r="F185" i="4"/>
  <c r="E185" i="4"/>
  <c r="F184" i="4"/>
  <c r="C184" i="4"/>
  <c r="B184" i="4"/>
  <c r="F183" i="4"/>
  <c r="D183" i="4"/>
  <c r="F182" i="4"/>
  <c r="D182" i="4"/>
  <c r="F181" i="4"/>
  <c r="E181" i="4"/>
  <c r="F180" i="4"/>
  <c r="C180" i="4"/>
  <c r="B180" i="4"/>
  <c r="F179" i="4"/>
  <c r="D179" i="4"/>
  <c r="F178" i="4"/>
  <c r="D178" i="4"/>
  <c r="F177" i="4"/>
  <c r="E177" i="4"/>
  <c r="F175" i="4"/>
  <c r="C175" i="4"/>
  <c r="B175" i="4"/>
  <c r="F174" i="4"/>
  <c r="D174" i="4"/>
  <c r="F173" i="4"/>
  <c r="D173" i="4"/>
  <c r="F172" i="4"/>
  <c r="F171" i="4"/>
  <c r="D171" i="4"/>
  <c r="C171" i="4"/>
  <c r="B171" i="4"/>
  <c r="F170" i="4"/>
  <c r="D170" i="4"/>
  <c r="F169" i="4"/>
  <c r="D169" i="4"/>
  <c r="F168" i="4"/>
  <c r="F167" i="4"/>
  <c r="C167" i="4"/>
  <c r="B167" i="4"/>
  <c r="F166" i="4"/>
  <c r="D166" i="4"/>
  <c r="F165" i="4"/>
  <c r="D165" i="4"/>
  <c r="F164" i="4"/>
  <c r="F163" i="4"/>
  <c r="C163" i="4"/>
  <c r="B163" i="4"/>
  <c r="F162" i="4"/>
  <c r="D162" i="4"/>
  <c r="F161" i="4"/>
  <c r="D161" i="4"/>
  <c r="F160" i="4"/>
  <c r="F159" i="4"/>
  <c r="C159" i="4"/>
  <c r="B159" i="4"/>
  <c r="F158" i="4"/>
  <c r="D158" i="4"/>
  <c r="F157" i="4"/>
  <c r="D157" i="4"/>
  <c r="F156" i="4"/>
  <c r="F155" i="4"/>
  <c r="C155" i="4"/>
  <c r="B155" i="4"/>
  <c r="F154" i="4"/>
  <c r="D154" i="4"/>
  <c r="F153" i="4"/>
  <c r="D153" i="4"/>
  <c r="F152" i="4"/>
  <c r="E152" i="4"/>
  <c r="F151" i="4"/>
  <c r="C151" i="4"/>
  <c r="B151" i="4"/>
  <c r="F150" i="4"/>
  <c r="D150" i="4"/>
  <c r="F149" i="4"/>
  <c r="D149" i="4"/>
  <c r="F148" i="4"/>
  <c r="F147" i="4"/>
  <c r="D147" i="4"/>
  <c r="C147" i="4"/>
  <c r="B147" i="4"/>
  <c r="F146" i="4"/>
  <c r="D146" i="4"/>
  <c r="G145" i="4" s="1"/>
  <c r="H145" i="4" s="1"/>
  <c r="F145" i="4"/>
  <c r="D145" i="4"/>
  <c r="F144" i="4"/>
  <c r="F143" i="4"/>
  <c r="C143" i="4"/>
  <c r="B143" i="4"/>
  <c r="F142" i="4"/>
  <c r="D142" i="4"/>
  <c r="F141" i="4"/>
  <c r="D141" i="4"/>
  <c r="F140" i="4"/>
  <c r="F139" i="4"/>
  <c r="C139" i="4"/>
  <c r="B139" i="4"/>
  <c r="F138" i="4"/>
  <c r="D138" i="4"/>
  <c r="F137" i="4"/>
  <c r="D137" i="4"/>
  <c r="F136" i="4"/>
  <c r="F135" i="4"/>
  <c r="C135" i="4"/>
  <c r="B135" i="4"/>
  <c r="F134" i="4"/>
  <c r="D134" i="4"/>
  <c r="F133" i="4"/>
  <c r="D133" i="4"/>
  <c r="F132" i="4"/>
  <c r="F131" i="4"/>
  <c r="C131" i="4"/>
  <c r="B131" i="4"/>
  <c r="F130" i="4"/>
  <c r="D130" i="4"/>
  <c r="F129" i="4"/>
  <c r="D129" i="4"/>
  <c r="F128" i="4"/>
  <c r="E128" i="4"/>
  <c r="F127" i="4"/>
  <c r="D127" i="4"/>
  <c r="C127" i="4"/>
  <c r="G127" i="4" s="1"/>
  <c r="H127" i="4" s="1"/>
  <c r="B127" i="4"/>
  <c r="F126" i="4"/>
  <c r="D126" i="4"/>
  <c r="G125" i="4" s="1"/>
  <c r="H125" i="4" s="1"/>
  <c r="F125" i="4"/>
  <c r="D125" i="4"/>
  <c r="F124" i="4"/>
  <c r="E124" i="4"/>
  <c r="F123" i="4"/>
  <c r="C123" i="4"/>
  <c r="B123" i="4"/>
  <c r="F122" i="4"/>
  <c r="D122" i="4"/>
  <c r="F121" i="4"/>
  <c r="D121" i="4"/>
  <c r="F120" i="4"/>
  <c r="E120" i="4"/>
  <c r="F117" i="4"/>
  <c r="D117" i="4"/>
  <c r="G116" i="4" s="1"/>
  <c r="H116" i="4" s="1"/>
  <c r="C117" i="4"/>
  <c r="B117" i="4"/>
  <c r="F116" i="4"/>
  <c r="D116" i="4"/>
  <c r="F115" i="4"/>
  <c r="D115" i="4"/>
  <c r="F114" i="4"/>
  <c r="F113" i="4"/>
  <c r="C113" i="4"/>
  <c r="B113" i="4"/>
  <c r="F112" i="4"/>
  <c r="D112" i="4"/>
  <c r="F111" i="4"/>
  <c r="D111" i="4"/>
  <c r="F110" i="4"/>
  <c r="F109" i="4"/>
  <c r="D109" i="4"/>
  <c r="G106" i="4" s="1"/>
  <c r="H106" i="4" s="1"/>
  <c r="C109" i="4"/>
  <c r="B109" i="4"/>
  <c r="F108" i="4"/>
  <c r="D108" i="4"/>
  <c r="F107" i="4"/>
  <c r="D107" i="4"/>
  <c r="F106" i="4"/>
  <c r="G105" i="4"/>
  <c r="H105" i="4" s="1"/>
  <c r="F105" i="4"/>
  <c r="C105" i="4"/>
  <c r="B105" i="4"/>
  <c r="D105" i="4" s="1"/>
  <c r="G104" i="4" s="1"/>
  <c r="H104" i="4" s="1"/>
  <c r="F104" i="4"/>
  <c r="D104" i="4"/>
  <c r="G103" i="4"/>
  <c r="H103" i="4" s="1"/>
  <c r="F103" i="4"/>
  <c r="D103" i="4"/>
  <c r="F102" i="4"/>
  <c r="F101" i="4"/>
  <c r="C101" i="4"/>
  <c r="B101" i="4"/>
  <c r="F100" i="4"/>
  <c r="D100" i="4"/>
  <c r="F99" i="4"/>
  <c r="D99" i="4"/>
  <c r="F98" i="4"/>
  <c r="F97" i="4"/>
  <c r="C97" i="4"/>
  <c r="B97" i="4"/>
  <c r="F96" i="4"/>
  <c r="D96" i="4"/>
  <c r="F95" i="4"/>
  <c r="D95" i="4"/>
  <c r="F94" i="4"/>
  <c r="E94" i="4"/>
  <c r="F93" i="4"/>
  <c r="C93" i="4"/>
  <c r="B93" i="4"/>
  <c r="F92" i="4"/>
  <c r="D92" i="4"/>
  <c r="F91" i="4"/>
  <c r="D91" i="4"/>
  <c r="F90" i="4"/>
  <c r="F89" i="4"/>
  <c r="C89" i="4"/>
  <c r="B89" i="4"/>
  <c r="F88" i="4"/>
  <c r="D88" i="4"/>
  <c r="F87" i="4"/>
  <c r="D87" i="4"/>
  <c r="F86" i="4"/>
  <c r="F85" i="4"/>
  <c r="C85" i="4"/>
  <c r="B85" i="4"/>
  <c r="F84" i="4"/>
  <c r="D84" i="4"/>
  <c r="F83" i="4"/>
  <c r="D83" i="4"/>
  <c r="F82" i="4"/>
  <c r="F81" i="4"/>
  <c r="C81" i="4"/>
  <c r="B81" i="4"/>
  <c r="F80" i="4"/>
  <c r="D80" i="4"/>
  <c r="F79" i="4"/>
  <c r="D79" i="4"/>
  <c r="F78" i="4"/>
  <c r="F77" i="4"/>
  <c r="C77" i="4"/>
  <c r="B77" i="4"/>
  <c r="F76" i="4"/>
  <c r="D76" i="4"/>
  <c r="F75" i="4"/>
  <c r="D75" i="4"/>
  <c r="F74" i="4"/>
  <c r="F73" i="4"/>
  <c r="C73" i="4"/>
  <c r="B73" i="4"/>
  <c r="F72" i="4"/>
  <c r="D72" i="4"/>
  <c r="F71" i="4"/>
  <c r="D71" i="4"/>
  <c r="F70" i="4"/>
  <c r="E70" i="4"/>
  <c r="F69" i="4"/>
  <c r="D69" i="4"/>
  <c r="G67" i="4" s="1"/>
  <c r="H67" i="4" s="1"/>
  <c r="C69" i="4"/>
  <c r="B69" i="4"/>
  <c r="F68" i="4"/>
  <c r="D68" i="4"/>
  <c r="F67" i="4"/>
  <c r="D67" i="4"/>
  <c r="F66" i="4"/>
  <c r="E66" i="4"/>
  <c r="F65" i="4"/>
  <c r="C65" i="4"/>
  <c r="B65" i="4"/>
  <c r="F64" i="4"/>
  <c r="D64" i="4"/>
  <c r="F63" i="4"/>
  <c r="D63" i="4"/>
  <c r="F62" i="4"/>
  <c r="E62" i="4"/>
  <c r="F59" i="4"/>
  <c r="C59" i="4"/>
  <c r="B59" i="4"/>
  <c r="F58" i="4"/>
  <c r="D58" i="4"/>
  <c r="F57" i="4"/>
  <c r="D57" i="4"/>
  <c r="F56" i="4"/>
  <c r="F55" i="4"/>
  <c r="C55" i="4"/>
  <c r="B55" i="4"/>
  <c r="F54" i="4"/>
  <c r="D54" i="4"/>
  <c r="F53" i="4"/>
  <c r="D53" i="4"/>
  <c r="F52" i="4"/>
  <c r="F51" i="4"/>
  <c r="D51" i="4"/>
  <c r="G48" i="4" s="1"/>
  <c r="H48" i="4" s="1"/>
  <c r="C51" i="4"/>
  <c r="B51" i="4"/>
  <c r="F50" i="4"/>
  <c r="D50" i="4"/>
  <c r="F49" i="4"/>
  <c r="D49" i="4"/>
  <c r="F48" i="4"/>
  <c r="E48" i="4"/>
  <c r="F47" i="4"/>
  <c r="C47" i="4"/>
  <c r="B47" i="4"/>
  <c r="F46" i="4"/>
  <c r="D46" i="4"/>
  <c r="F45" i="4"/>
  <c r="D45" i="4"/>
  <c r="F44" i="4"/>
  <c r="F43" i="4"/>
  <c r="C43" i="4"/>
  <c r="B43" i="4"/>
  <c r="F42" i="4"/>
  <c r="D42" i="4"/>
  <c r="F41" i="4"/>
  <c r="D41" i="4"/>
  <c r="F40" i="4"/>
  <c r="F39" i="4"/>
  <c r="C39" i="4"/>
  <c r="B39" i="4"/>
  <c r="F38" i="4"/>
  <c r="D38" i="4"/>
  <c r="F37" i="4"/>
  <c r="D37" i="4"/>
  <c r="F36" i="4"/>
  <c r="E36" i="4"/>
  <c r="F35" i="4"/>
  <c r="C35" i="4"/>
  <c r="B35" i="4"/>
  <c r="F34" i="4"/>
  <c r="D34" i="4"/>
  <c r="F33" i="4"/>
  <c r="D33" i="4"/>
  <c r="F32" i="4"/>
  <c r="F31" i="4"/>
  <c r="C31" i="4"/>
  <c r="B31" i="4"/>
  <c r="F30" i="4"/>
  <c r="D30" i="4"/>
  <c r="F29" i="4"/>
  <c r="D29" i="4"/>
  <c r="F28" i="4"/>
  <c r="F27" i="4"/>
  <c r="C27" i="4"/>
  <c r="B27" i="4"/>
  <c r="D27" i="4" s="1"/>
  <c r="F26" i="4"/>
  <c r="D26" i="4"/>
  <c r="F25" i="4"/>
  <c r="D25" i="4"/>
  <c r="F24" i="4"/>
  <c r="F23" i="4"/>
  <c r="C23" i="4"/>
  <c r="B23" i="4"/>
  <c r="F22" i="4"/>
  <c r="D22" i="4"/>
  <c r="F21" i="4"/>
  <c r="D21" i="4"/>
  <c r="F20" i="4"/>
  <c r="F19" i="4"/>
  <c r="C19" i="4"/>
  <c r="B19" i="4"/>
  <c r="F18" i="4"/>
  <c r="D18" i="4"/>
  <c r="F17" i="4"/>
  <c r="D17" i="4"/>
  <c r="F16" i="4"/>
  <c r="F15" i="4"/>
  <c r="C15" i="4"/>
  <c r="B15" i="4"/>
  <c r="F14" i="4"/>
  <c r="D14" i="4"/>
  <c r="F13" i="4"/>
  <c r="D13" i="4"/>
  <c r="F12" i="4"/>
  <c r="E12" i="4"/>
  <c r="F11" i="4"/>
  <c r="C11" i="4"/>
  <c r="B11" i="4"/>
  <c r="F10" i="4"/>
  <c r="D10" i="4"/>
  <c r="F9" i="4"/>
  <c r="D9" i="4"/>
  <c r="F8" i="4"/>
  <c r="F7" i="4"/>
  <c r="C7" i="4"/>
  <c r="B7" i="4"/>
  <c r="F6" i="4"/>
  <c r="D6" i="4"/>
  <c r="F5" i="4"/>
  <c r="D5" i="4"/>
  <c r="F4" i="4"/>
  <c r="E4" i="4"/>
  <c r="F228" i="3"/>
  <c r="C228" i="3"/>
  <c r="F229" i="3" s="1"/>
  <c r="B228" i="3"/>
  <c r="D227" i="3"/>
  <c r="F226" i="3"/>
  <c r="F224" i="3"/>
  <c r="C224" i="3"/>
  <c r="B224" i="3"/>
  <c r="F223" i="3" s="1"/>
  <c r="D223" i="3"/>
  <c r="F222" i="3"/>
  <c r="F220" i="3"/>
  <c r="C220" i="3"/>
  <c r="F221" i="3" s="1"/>
  <c r="B220" i="3"/>
  <c r="F219" i="3" s="1"/>
  <c r="D219" i="3"/>
  <c r="F218" i="3"/>
  <c r="F216" i="3"/>
  <c r="C216" i="3"/>
  <c r="F217" i="3" s="1"/>
  <c r="B216" i="3"/>
  <c r="F215" i="3" s="1"/>
  <c r="D215" i="3"/>
  <c r="F214" i="3"/>
  <c r="C213" i="3"/>
  <c r="F212" i="3"/>
  <c r="C212" i="3"/>
  <c r="F213" i="3" s="1"/>
  <c r="B212" i="3"/>
  <c r="D211" i="3"/>
  <c r="F210" i="3"/>
  <c r="B209" i="3"/>
  <c r="F208" i="3"/>
  <c r="C208" i="3"/>
  <c r="F209" i="3" s="1"/>
  <c r="B208" i="3"/>
  <c r="F207" i="3"/>
  <c r="D207" i="3"/>
  <c r="F206" i="3"/>
  <c r="F204" i="3"/>
  <c r="D204" i="3"/>
  <c r="G201" i="3" s="1"/>
  <c r="H201" i="3" s="1"/>
  <c r="C204" i="3"/>
  <c r="B204" i="3"/>
  <c r="F203" i="3"/>
  <c r="D203" i="3"/>
  <c r="G202" i="3" s="1"/>
  <c r="H202" i="3" s="1"/>
  <c r="F202" i="3"/>
  <c r="D202" i="3"/>
  <c r="F201" i="3"/>
  <c r="F200" i="3"/>
  <c r="C200" i="3"/>
  <c r="B200" i="3"/>
  <c r="F199" i="3"/>
  <c r="D199" i="3"/>
  <c r="F198" i="3"/>
  <c r="D198" i="3"/>
  <c r="F197" i="3"/>
  <c r="F196" i="3"/>
  <c r="C196" i="3"/>
  <c r="B196" i="3"/>
  <c r="F195" i="3"/>
  <c r="D195" i="3"/>
  <c r="F194" i="3"/>
  <c r="D194" i="3"/>
  <c r="F193" i="3"/>
  <c r="F192" i="3"/>
  <c r="C192" i="3"/>
  <c r="B192" i="3"/>
  <c r="F191" i="3"/>
  <c r="D191" i="3"/>
  <c r="F190" i="3"/>
  <c r="D190" i="3"/>
  <c r="F189" i="3"/>
  <c r="F188" i="3"/>
  <c r="C188" i="3"/>
  <c r="B188" i="3"/>
  <c r="F187" i="3"/>
  <c r="D187" i="3"/>
  <c r="F186" i="3"/>
  <c r="D186" i="3"/>
  <c r="F185" i="3"/>
  <c r="F184" i="3"/>
  <c r="C184" i="3"/>
  <c r="B184" i="3"/>
  <c r="F183" i="3"/>
  <c r="D183" i="3"/>
  <c r="F182" i="3"/>
  <c r="D182" i="3"/>
  <c r="F181" i="3"/>
  <c r="F180" i="3"/>
  <c r="C180" i="3"/>
  <c r="B180" i="3"/>
  <c r="F179" i="3"/>
  <c r="D179" i="3"/>
  <c r="F178" i="3"/>
  <c r="D178" i="3"/>
  <c r="F177" i="3"/>
  <c r="F176" i="3"/>
  <c r="C176" i="3"/>
  <c r="B176" i="3"/>
  <c r="F175" i="3"/>
  <c r="D175" i="3"/>
  <c r="F174" i="3"/>
  <c r="D174" i="3"/>
  <c r="F173" i="3"/>
  <c r="F172" i="3"/>
  <c r="D172" i="3"/>
  <c r="G169" i="3" s="1"/>
  <c r="H169" i="3" s="1"/>
  <c r="C172" i="3"/>
  <c r="B172" i="3"/>
  <c r="F171" i="3"/>
  <c r="D171" i="3"/>
  <c r="F170" i="3"/>
  <c r="D170" i="3"/>
  <c r="F169" i="3"/>
  <c r="F168" i="3"/>
  <c r="D168" i="3"/>
  <c r="C168" i="3"/>
  <c r="B168" i="3"/>
  <c r="F167" i="3"/>
  <c r="D167" i="3"/>
  <c r="F166" i="3"/>
  <c r="D166" i="3"/>
  <c r="G167" i="3" s="1"/>
  <c r="H167" i="3" s="1"/>
  <c r="F165" i="3"/>
  <c r="F163" i="3"/>
  <c r="C163" i="3"/>
  <c r="B163" i="3"/>
  <c r="F162" i="3"/>
  <c r="D162" i="3"/>
  <c r="F161" i="3"/>
  <c r="D161" i="3"/>
  <c r="F160" i="3"/>
  <c r="F159" i="3"/>
  <c r="C159" i="3"/>
  <c r="B159" i="3"/>
  <c r="F158" i="3"/>
  <c r="D158" i="3"/>
  <c r="F157" i="3"/>
  <c r="D157" i="3"/>
  <c r="F156" i="3"/>
  <c r="F155" i="3"/>
  <c r="D155" i="3"/>
  <c r="C155" i="3"/>
  <c r="G155" i="3" s="1"/>
  <c r="H155" i="3" s="1"/>
  <c r="B155" i="3"/>
  <c r="F154" i="3"/>
  <c r="D154" i="3"/>
  <c r="G153" i="3" s="1"/>
  <c r="H153" i="3" s="1"/>
  <c r="F153" i="3"/>
  <c r="D153" i="3"/>
  <c r="F152" i="3"/>
  <c r="F151" i="3"/>
  <c r="C151" i="3"/>
  <c r="B151" i="3"/>
  <c r="D151" i="3" s="1"/>
  <c r="F150" i="3"/>
  <c r="D150" i="3"/>
  <c r="F149" i="3"/>
  <c r="D149" i="3"/>
  <c r="F148" i="3"/>
  <c r="E148" i="3"/>
  <c r="F147" i="3"/>
  <c r="D147" i="3"/>
  <c r="G146" i="3" s="1"/>
  <c r="H146" i="3" s="1"/>
  <c r="C147" i="3"/>
  <c r="B147" i="3"/>
  <c r="F146" i="3"/>
  <c r="D146" i="3"/>
  <c r="G145" i="3"/>
  <c r="H145" i="3" s="1"/>
  <c r="F145" i="3"/>
  <c r="D145" i="3"/>
  <c r="F144" i="3"/>
  <c r="F143" i="3"/>
  <c r="C143" i="3"/>
  <c r="B143" i="3"/>
  <c r="F142" i="3"/>
  <c r="D142" i="3"/>
  <c r="F141" i="3"/>
  <c r="D141" i="3"/>
  <c r="F140" i="3"/>
  <c r="F139" i="3"/>
  <c r="D139" i="3"/>
  <c r="G137" i="3" s="1"/>
  <c r="H137" i="3" s="1"/>
  <c r="C139" i="3"/>
  <c r="B139" i="3"/>
  <c r="G138" i="3"/>
  <c r="H138" i="3" s="1"/>
  <c r="F138" i="3"/>
  <c r="D138" i="3"/>
  <c r="F137" i="3"/>
  <c r="D137" i="3"/>
  <c r="G136" i="3" s="1"/>
  <c r="H136" i="3" s="1"/>
  <c r="F136" i="3"/>
  <c r="F135" i="3"/>
  <c r="C135" i="3"/>
  <c r="B135" i="3"/>
  <c r="F134" i="3"/>
  <c r="D134" i="3"/>
  <c r="F133" i="3"/>
  <c r="D133" i="3"/>
  <c r="F132" i="3"/>
  <c r="E132" i="3"/>
  <c r="F131" i="3"/>
  <c r="D131" i="3"/>
  <c r="C131" i="3"/>
  <c r="B131" i="3"/>
  <c r="F130" i="3"/>
  <c r="D130" i="3"/>
  <c r="F129" i="3"/>
  <c r="D129" i="3"/>
  <c r="F128" i="3"/>
  <c r="F127" i="3"/>
  <c r="C127" i="3"/>
  <c r="B127" i="3"/>
  <c r="D127" i="3" s="1"/>
  <c r="F126" i="3"/>
  <c r="D126" i="3"/>
  <c r="F125" i="3"/>
  <c r="D125" i="3"/>
  <c r="F124" i="3"/>
  <c r="F123" i="3"/>
  <c r="C123" i="3"/>
  <c r="B123" i="3"/>
  <c r="F122" i="3"/>
  <c r="D122" i="3"/>
  <c r="F121" i="3"/>
  <c r="D121" i="3"/>
  <c r="F120" i="3"/>
  <c r="F119" i="3"/>
  <c r="C119" i="3"/>
  <c r="B119" i="3"/>
  <c r="F118" i="3"/>
  <c r="D118" i="3"/>
  <c r="F117" i="3"/>
  <c r="D117" i="3"/>
  <c r="F116" i="3"/>
  <c r="E116" i="3"/>
  <c r="F115" i="3"/>
  <c r="C115" i="3"/>
  <c r="B115" i="3"/>
  <c r="F114" i="3"/>
  <c r="D114" i="3"/>
  <c r="F113" i="3"/>
  <c r="D113" i="3"/>
  <c r="F112" i="3"/>
  <c r="F111" i="3"/>
  <c r="D111" i="3"/>
  <c r="G109" i="3" s="1"/>
  <c r="H109" i="3" s="1"/>
  <c r="C111" i="3"/>
  <c r="G110" i="3" s="1"/>
  <c r="H110" i="3" s="1"/>
  <c r="B111" i="3"/>
  <c r="F110" i="3"/>
  <c r="D110" i="3"/>
  <c r="F109" i="3"/>
  <c r="D109" i="3"/>
  <c r="G108" i="3" s="1"/>
  <c r="H108" i="3" s="1"/>
  <c r="F108" i="3"/>
  <c r="F107" i="3"/>
  <c r="C107" i="3"/>
  <c r="B107" i="3"/>
  <c r="F106" i="3"/>
  <c r="D106" i="3"/>
  <c r="F105" i="3"/>
  <c r="D105" i="3"/>
  <c r="F104" i="3"/>
  <c r="F103" i="3"/>
  <c r="C103" i="3"/>
  <c r="B103" i="3"/>
  <c r="F102" i="3"/>
  <c r="D102" i="3"/>
  <c r="F101" i="3"/>
  <c r="D101" i="3"/>
  <c r="F100" i="3"/>
  <c r="E100" i="3"/>
  <c r="F99" i="3"/>
  <c r="C99" i="3"/>
  <c r="B99" i="3"/>
  <c r="F98" i="3"/>
  <c r="D98" i="3"/>
  <c r="F97" i="3"/>
  <c r="D97" i="3"/>
  <c r="F96" i="3"/>
  <c r="F95" i="3"/>
  <c r="D95" i="3"/>
  <c r="C95" i="3"/>
  <c r="B95" i="3"/>
  <c r="G94" i="3"/>
  <c r="H94" i="3" s="1"/>
  <c r="F94" i="3"/>
  <c r="D94" i="3"/>
  <c r="F93" i="3"/>
  <c r="D93" i="3"/>
  <c r="F92" i="3"/>
  <c r="F91" i="3"/>
  <c r="C91" i="3"/>
  <c r="B91" i="3"/>
  <c r="D91" i="3" s="1"/>
  <c r="G90" i="3" s="1"/>
  <c r="H90" i="3" s="1"/>
  <c r="F90" i="3"/>
  <c r="D90" i="3"/>
  <c r="F89" i="3"/>
  <c r="D89" i="3"/>
  <c r="F88" i="3"/>
  <c r="F87" i="3"/>
  <c r="C87" i="3"/>
  <c r="B87" i="3"/>
  <c r="D87" i="3" s="1"/>
  <c r="F86" i="3"/>
  <c r="D86" i="3"/>
  <c r="F85" i="3"/>
  <c r="D85" i="3"/>
  <c r="F84" i="3"/>
  <c r="E84" i="3"/>
  <c r="F83" i="3"/>
  <c r="D83" i="3"/>
  <c r="C83" i="3"/>
  <c r="B83" i="3"/>
  <c r="F82" i="3"/>
  <c r="D82" i="3"/>
  <c r="F81" i="3"/>
  <c r="D81" i="3"/>
  <c r="F80" i="3"/>
  <c r="F79" i="3"/>
  <c r="C79" i="3"/>
  <c r="B79" i="3"/>
  <c r="F78" i="3"/>
  <c r="D78" i="3"/>
  <c r="F77" i="3"/>
  <c r="D77" i="3"/>
  <c r="F76" i="3"/>
  <c r="F75" i="3"/>
  <c r="C75" i="3"/>
  <c r="B75" i="3"/>
  <c r="F74" i="3"/>
  <c r="D74" i="3"/>
  <c r="F73" i="3"/>
  <c r="D73" i="3"/>
  <c r="F72" i="3"/>
  <c r="F71" i="3"/>
  <c r="C71" i="3"/>
  <c r="B71" i="3"/>
  <c r="F70" i="3"/>
  <c r="D70" i="3"/>
  <c r="F69" i="3"/>
  <c r="D69" i="3"/>
  <c r="F68" i="3"/>
  <c r="E68" i="3"/>
  <c r="F67" i="3"/>
  <c r="C67" i="3"/>
  <c r="B67" i="3"/>
  <c r="F66" i="3"/>
  <c r="D66" i="3"/>
  <c r="F65" i="3"/>
  <c r="D65" i="3"/>
  <c r="F64" i="3"/>
  <c r="F63" i="3"/>
  <c r="C63" i="3"/>
  <c r="B63" i="3"/>
  <c r="F62" i="3"/>
  <c r="D62" i="3"/>
  <c r="F61" i="3"/>
  <c r="D61" i="3"/>
  <c r="F60" i="3"/>
  <c r="F59" i="3"/>
  <c r="C59" i="3"/>
  <c r="B59" i="3"/>
  <c r="F58" i="3"/>
  <c r="D58" i="3"/>
  <c r="F57" i="3"/>
  <c r="D57" i="3"/>
  <c r="F56" i="3"/>
  <c r="F55" i="3"/>
  <c r="C55" i="3"/>
  <c r="B55" i="3"/>
  <c r="F54" i="3"/>
  <c r="D54" i="3"/>
  <c r="F53" i="3"/>
  <c r="D53" i="3"/>
  <c r="F52" i="3"/>
  <c r="E52" i="3"/>
  <c r="F51" i="3"/>
  <c r="C51" i="3"/>
  <c r="B51" i="3"/>
  <c r="F50" i="3"/>
  <c r="D50" i="3"/>
  <c r="F49" i="3"/>
  <c r="D49" i="3"/>
  <c r="F48" i="3"/>
  <c r="F47" i="3"/>
  <c r="C47" i="3"/>
  <c r="B47" i="3"/>
  <c r="F46" i="3"/>
  <c r="D46" i="3"/>
  <c r="F45" i="3"/>
  <c r="D45" i="3"/>
  <c r="F44" i="3"/>
  <c r="F43" i="3"/>
  <c r="C43" i="3"/>
  <c r="B43" i="3"/>
  <c r="F42" i="3"/>
  <c r="D42" i="3"/>
  <c r="F41" i="3"/>
  <c r="D41" i="3"/>
  <c r="F40" i="3"/>
  <c r="F39" i="3"/>
  <c r="C39" i="3"/>
  <c r="B39" i="3"/>
  <c r="D39" i="3" s="1"/>
  <c r="G37" i="3" s="1"/>
  <c r="H37" i="3" s="1"/>
  <c r="F38" i="3"/>
  <c r="D38" i="3"/>
  <c r="F37" i="3"/>
  <c r="D37" i="3"/>
  <c r="G38" i="3" s="1"/>
  <c r="H38" i="3" s="1"/>
  <c r="F36" i="3"/>
  <c r="E36" i="3"/>
  <c r="F35" i="3"/>
  <c r="C35" i="3"/>
  <c r="B35" i="3"/>
  <c r="F34" i="3"/>
  <c r="D34" i="3"/>
  <c r="F33" i="3"/>
  <c r="D33" i="3"/>
  <c r="F32" i="3"/>
  <c r="F31" i="3"/>
  <c r="C31" i="3"/>
  <c r="B31" i="3"/>
  <c r="F30" i="3"/>
  <c r="D30" i="3"/>
  <c r="F29" i="3"/>
  <c r="D29" i="3"/>
  <c r="F28" i="3"/>
  <c r="F27" i="3"/>
  <c r="C27" i="3"/>
  <c r="B27" i="3"/>
  <c r="F26" i="3"/>
  <c r="D26" i="3"/>
  <c r="F25" i="3"/>
  <c r="D25" i="3"/>
  <c r="F24" i="3"/>
  <c r="F23" i="3"/>
  <c r="C23" i="3"/>
  <c r="B23" i="3"/>
  <c r="D23" i="3" s="1"/>
  <c r="F22" i="3"/>
  <c r="D22" i="3"/>
  <c r="F21" i="3"/>
  <c r="D21" i="3"/>
  <c r="F20" i="3"/>
  <c r="E20" i="3"/>
  <c r="F19" i="3"/>
  <c r="C19" i="3"/>
  <c r="B19" i="3"/>
  <c r="D19" i="3" s="1"/>
  <c r="F18" i="3"/>
  <c r="D18" i="3"/>
  <c r="F17" i="3"/>
  <c r="D17" i="3"/>
  <c r="G18" i="3" s="1"/>
  <c r="H18" i="3" s="1"/>
  <c r="F16" i="3"/>
  <c r="F15" i="3"/>
  <c r="C15" i="3"/>
  <c r="B15" i="3"/>
  <c r="F14" i="3"/>
  <c r="D14" i="3"/>
  <c r="F13" i="3"/>
  <c r="D13" i="3"/>
  <c r="F12" i="3"/>
  <c r="F11" i="3"/>
  <c r="C11" i="3"/>
  <c r="B11" i="3"/>
  <c r="F10" i="3"/>
  <c r="D10" i="3"/>
  <c r="F9" i="3"/>
  <c r="D9" i="3"/>
  <c r="F8" i="3"/>
  <c r="F7" i="3"/>
  <c r="C7" i="3"/>
  <c r="B7" i="3"/>
  <c r="D7" i="3" s="1"/>
  <c r="G7" i="3" s="1"/>
  <c r="H7" i="3" s="1"/>
  <c r="F6" i="3"/>
  <c r="D6" i="3"/>
  <c r="F5" i="3"/>
  <c r="D5" i="3"/>
  <c r="G6" i="3" s="1"/>
  <c r="H6" i="3" s="1"/>
  <c r="F4" i="3"/>
  <c r="E4" i="3"/>
  <c r="C25" i="2"/>
  <c r="F24" i="2"/>
  <c r="C24" i="2"/>
  <c r="B24" i="2"/>
  <c r="D24" i="2" s="1"/>
  <c r="D23" i="2"/>
  <c r="F22" i="2"/>
  <c r="F20" i="2"/>
  <c r="C20" i="2"/>
  <c r="B20" i="2"/>
  <c r="D19" i="2"/>
  <c r="F18" i="2"/>
  <c r="C17" i="2"/>
  <c r="B17" i="2"/>
  <c r="F16" i="2"/>
  <c r="C16" i="2"/>
  <c r="F17" i="2" s="1"/>
  <c r="B16" i="2"/>
  <c r="D16" i="2" s="1"/>
  <c r="D15" i="2"/>
  <c r="F14" i="2"/>
  <c r="F12" i="2"/>
  <c r="C12" i="2"/>
  <c r="B12" i="2"/>
  <c r="D11" i="2"/>
  <c r="F10" i="2"/>
  <c r="C9" i="2"/>
  <c r="F8" i="2"/>
  <c r="C8" i="2"/>
  <c r="B8" i="2"/>
  <c r="D8" i="2" s="1"/>
  <c r="D7" i="2"/>
  <c r="F6" i="2"/>
  <c r="F5" i="2"/>
  <c r="F4" i="2"/>
  <c r="C4" i="2"/>
  <c r="B4" i="2"/>
  <c r="D4" i="2" s="1"/>
  <c r="D3" i="2"/>
  <c r="F2" i="2"/>
  <c r="G11" i="5" l="1"/>
  <c r="H11" i="5" s="1"/>
  <c r="G277" i="5"/>
  <c r="H277" i="5" s="1"/>
  <c r="G276" i="5"/>
  <c r="H276" i="5" s="1"/>
  <c r="G579" i="4"/>
  <c r="H579" i="4" s="1"/>
  <c r="G325" i="5"/>
  <c r="H325" i="5" s="1"/>
  <c r="G311" i="5"/>
  <c r="H311" i="5" s="1"/>
  <c r="G676" i="4"/>
  <c r="H676" i="4" s="1"/>
  <c r="G359" i="4"/>
  <c r="H359" i="4" s="1"/>
  <c r="G506" i="4"/>
  <c r="H506" i="4" s="1"/>
  <c r="G20" i="3"/>
  <c r="H20" i="3" s="1"/>
  <c r="G23" i="3"/>
  <c r="H23" i="3" s="1"/>
  <c r="G17" i="4"/>
  <c r="H17" i="4" s="1"/>
  <c r="G33" i="4"/>
  <c r="H33" i="4" s="1"/>
  <c r="G262" i="4"/>
  <c r="H262" i="4" s="1"/>
  <c r="I263" i="4" s="1"/>
  <c r="G263" i="4"/>
  <c r="H263" i="4" s="1"/>
  <c r="G512" i="4"/>
  <c r="H512" i="4" s="1"/>
  <c r="G510" i="4"/>
  <c r="H510" i="4" s="1"/>
  <c r="G34" i="4"/>
  <c r="H34" i="4" s="1"/>
  <c r="G181" i="4"/>
  <c r="H181" i="4" s="1"/>
  <c r="G477" i="4"/>
  <c r="H477" i="4" s="1"/>
  <c r="G586" i="4"/>
  <c r="H586" i="4" s="1"/>
  <c r="G73" i="5"/>
  <c r="H73" i="5" s="1"/>
  <c r="G197" i="5"/>
  <c r="H197" i="5" s="1"/>
  <c r="G329" i="4"/>
  <c r="H329" i="4" s="1"/>
  <c r="G562" i="4"/>
  <c r="H562" i="4" s="1"/>
  <c r="G613" i="4"/>
  <c r="H613" i="4" s="1"/>
  <c r="G200" i="5"/>
  <c r="H200" i="5" s="1"/>
  <c r="G21" i="3"/>
  <c r="H21" i="3" s="1"/>
  <c r="G168" i="3"/>
  <c r="H168" i="3" s="1"/>
  <c r="D184" i="3"/>
  <c r="G183" i="3" s="1"/>
  <c r="H183" i="3" s="1"/>
  <c r="D200" i="3"/>
  <c r="G197" i="3" s="1"/>
  <c r="H197" i="3" s="1"/>
  <c r="D208" i="3"/>
  <c r="C221" i="3"/>
  <c r="B225" i="3"/>
  <c r="D35" i="4"/>
  <c r="G66" i="4"/>
  <c r="H66" i="4" s="1"/>
  <c r="G218" i="4"/>
  <c r="H218" i="4" s="1"/>
  <c r="G358" i="4"/>
  <c r="H358" i="4" s="1"/>
  <c r="D375" i="4"/>
  <c r="G374" i="4" s="1"/>
  <c r="H374" i="4" s="1"/>
  <c r="G377" i="4"/>
  <c r="H377" i="4" s="1"/>
  <c r="G417" i="4"/>
  <c r="H417" i="4" s="1"/>
  <c r="G478" i="4"/>
  <c r="H478" i="4" s="1"/>
  <c r="D546" i="4"/>
  <c r="G555" i="4"/>
  <c r="H555" i="4" s="1"/>
  <c r="G599" i="4"/>
  <c r="H599" i="4" s="1"/>
  <c r="G600" i="4"/>
  <c r="H600" i="4" s="1"/>
  <c r="G605" i="4"/>
  <c r="H605" i="4" s="1"/>
  <c r="G607" i="4"/>
  <c r="H607" i="4" s="1"/>
  <c r="G52" i="5"/>
  <c r="H52" i="5" s="1"/>
  <c r="D189" i="5"/>
  <c r="G198" i="5"/>
  <c r="H198" i="5" s="1"/>
  <c r="G255" i="5"/>
  <c r="H255" i="5" s="1"/>
  <c r="G178" i="5"/>
  <c r="H178" i="5" s="1"/>
  <c r="G216" i="5"/>
  <c r="H216" i="5" s="1"/>
  <c r="F23" i="2"/>
  <c r="G4" i="3"/>
  <c r="H4" i="3" s="1"/>
  <c r="G19" i="3"/>
  <c r="H19" i="3" s="1"/>
  <c r="G36" i="3"/>
  <c r="H36" i="3" s="1"/>
  <c r="D43" i="3"/>
  <c r="G40" i="3" s="1"/>
  <c r="H40" i="3" s="1"/>
  <c r="G139" i="3"/>
  <c r="H139" i="3" s="1"/>
  <c r="B217" i="3"/>
  <c r="D19" i="4"/>
  <c r="D155" i="4"/>
  <c r="G153" i="4" s="1"/>
  <c r="H153" i="4" s="1"/>
  <c r="D175" i="4"/>
  <c r="D184" i="4"/>
  <c r="G182" i="4" s="1"/>
  <c r="H182" i="4" s="1"/>
  <c r="D188" i="4"/>
  <c r="G187" i="4" s="1"/>
  <c r="H187" i="4" s="1"/>
  <c r="G220" i="4"/>
  <c r="H220" i="4" s="1"/>
  <c r="G278" i="4"/>
  <c r="H278" i="4" s="1"/>
  <c r="D302" i="4"/>
  <c r="G300" i="4" s="1"/>
  <c r="H300" i="4" s="1"/>
  <c r="D359" i="4"/>
  <c r="G356" i="4" s="1"/>
  <c r="H356" i="4" s="1"/>
  <c r="G509" i="4"/>
  <c r="H509" i="4" s="1"/>
  <c r="G638" i="4"/>
  <c r="H638" i="4" s="1"/>
  <c r="G69" i="5"/>
  <c r="H69" i="5" s="1"/>
  <c r="G137" i="5"/>
  <c r="H137" i="5" s="1"/>
  <c r="D155" i="5"/>
  <c r="G154" i="5" s="1"/>
  <c r="H154" i="5" s="1"/>
  <c r="G175" i="5"/>
  <c r="H175" i="5" s="1"/>
  <c r="G247" i="5"/>
  <c r="H247" i="5" s="1"/>
  <c r="D330" i="5"/>
  <c r="G327" i="5" s="1"/>
  <c r="H327" i="5" s="1"/>
  <c r="G86" i="3"/>
  <c r="H86" i="3" s="1"/>
  <c r="G150" i="3"/>
  <c r="H150" i="3" s="1"/>
  <c r="G152" i="3"/>
  <c r="H152" i="3" s="1"/>
  <c r="G183" i="4"/>
  <c r="H183" i="4" s="1"/>
  <c r="G318" i="4"/>
  <c r="H318" i="4" s="1"/>
  <c r="D330" i="4"/>
  <c r="G327" i="4" s="1"/>
  <c r="H327" i="4" s="1"/>
  <c r="G392" i="4"/>
  <c r="H392" i="4" s="1"/>
  <c r="G433" i="4"/>
  <c r="H433" i="4" s="1"/>
  <c r="D477" i="4"/>
  <c r="G622" i="4"/>
  <c r="H622" i="4" s="1"/>
  <c r="D714" i="4"/>
  <c r="G714" i="4" s="1"/>
  <c r="H714" i="4" s="1"/>
  <c r="D36" i="5"/>
  <c r="G34" i="5" s="1"/>
  <c r="H34" i="5" s="1"/>
  <c r="G152" i="5"/>
  <c r="H152" i="5" s="1"/>
  <c r="G160" i="5"/>
  <c r="D253" i="5"/>
  <c r="G250" i="5" s="1"/>
  <c r="G294" i="5"/>
  <c r="H294" i="5" s="1"/>
  <c r="C359" i="5"/>
  <c r="F365" i="5"/>
  <c r="B9" i="2"/>
  <c r="F15" i="2"/>
  <c r="G170" i="3"/>
  <c r="H170" i="3" s="1"/>
  <c r="G154" i="4"/>
  <c r="H154" i="4" s="1"/>
  <c r="G186" i="4"/>
  <c r="H186" i="4" s="1"/>
  <c r="G508" i="4"/>
  <c r="H508" i="4" s="1"/>
  <c r="G577" i="4"/>
  <c r="H577" i="4" s="1"/>
  <c r="G591" i="4"/>
  <c r="H591" i="4" s="1"/>
  <c r="G598" i="4"/>
  <c r="H598" i="4" s="1"/>
  <c r="G602" i="4"/>
  <c r="H602" i="4" s="1"/>
  <c r="G729" i="4"/>
  <c r="H729" i="4" s="1"/>
  <c r="G105" i="5"/>
  <c r="H105" i="5" s="1"/>
  <c r="G116" i="5"/>
  <c r="H116" i="5" s="1"/>
  <c r="G162" i="5"/>
  <c r="G212" i="5"/>
  <c r="H212" i="5" s="1"/>
  <c r="I213" i="5" s="1"/>
  <c r="G274" i="5"/>
  <c r="H274" i="5" s="1"/>
  <c r="G278" i="5"/>
  <c r="H278" i="5" s="1"/>
  <c r="D314" i="5"/>
  <c r="D71" i="3"/>
  <c r="G68" i="3" s="1"/>
  <c r="H68" i="3" s="1"/>
  <c r="D123" i="3"/>
  <c r="G122" i="3" s="1"/>
  <c r="H122" i="3" s="1"/>
  <c r="G151" i="3"/>
  <c r="H151" i="3" s="1"/>
  <c r="G184" i="3"/>
  <c r="H184" i="3" s="1"/>
  <c r="C209" i="3"/>
  <c r="G209" i="3" s="1"/>
  <c r="H209" i="3" s="1"/>
  <c r="G102" i="4"/>
  <c r="H102" i="4" s="1"/>
  <c r="D180" i="4"/>
  <c r="G179" i="4" s="1"/>
  <c r="G184" i="4"/>
  <c r="H184" i="4" s="1"/>
  <c r="G279" i="4"/>
  <c r="H279" i="4" s="1"/>
  <c r="G408" i="4"/>
  <c r="H408" i="4" s="1"/>
  <c r="G447" i="4"/>
  <c r="H447" i="4" s="1"/>
  <c r="G556" i="4"/>
  <c r="H556" i="4" s="1"/>
  <c r="G644" i="4"/>
  <c r="H644" i="4" s="1"/>
  <c r="D163" i="5"/>
  <c r="G214" i="5"/>
  <c r="H214" i="5" s="1"/>
  <c r="D342" i="5"/>
  <c r="G340" i="5" s="1"/>
  <c r="H340" i="5" s="1"/>
  <c r="G475" i="4"/>
  <c r="H475" i="4" s="1"/>
  <c r="G513" i="4"/>
  <c r="H513" i="4" s="1"/>
  <c r="G174" i="5"/>
  <c r="H174" i="5" s="1"/>
  <c r="G195" i="5"/>
  <c r="H195" i="5" s="1"/>
  <c r="B25" i="2"/>
  <c r="G95" i="3"/>
  <c r="H95" i="3" s="1"/>
  <c r="D113" i="4"/>
  <c r="G110" i="4" s="1"/>
  <c r="H110" i="4" s="1"/>
  <c r="G180" i="4"/>
  <c r="H180" i="4" s="1"/>
  <c r="G230" i="4"/>
  <c r="H230" i="4" s="1"/>
  <c r="G247" i="4"/>
  <c r="H247" i="4" s="1"/>
  <c r="D318" i="4"/>
  <c r="G315" i="4" s="1"/>
  <c r="H315" i="4" s="1"/>
  <c r="D367" i="4"/>
  <c r="G386" i="4"/>
  <c r="H386" i="4" s="1"/>
  <c r="G476" i="4"/>
  <c r="H476" i="4" s="1"/>
  <c r="G612" i="4"/>
  <c r="H612" i="4" s="1"/>
  <c r="G68" i="5"/>
  <c r="H68" i="5" s="1"/>
  <c r="G71" i="5"/>
  <c r="H71" i="5" s="1"/>
  <c r="I71" i="5" s="1"/>
  <c r="G155" i="5"/>
  <c r="H155" i="5" s="1"/>
  <c r="G196" i="5"/>
  <c r="H196" i="5" s="1"/>
  <c r="G233" i="5"/>
  <c r="H233" i="5" s="1"/>
  <c r="G313" i="5"/>
  <c r="H313" i="5" s="1"/>
  <c r="F7" i="2"/>
  <c r="G22" i="3"/>
  <c r="H22" i="3" s="1"/>
  <c r="G111" i="3"/>
  <c r="H111" i="3" s="1"/>
  <c r="I109" i="3" s="1"/>
  <c r="G123" i="3"/>
  <c r="H123" i="3" s="1"/>
  <c r="G222" i="4"/>
  <c r="H222" i="4" s="1"/>
  <c r="G330" i="4"/>
  <c r="H330" i="4" s="1"/>
  <c r="G375" i="4"/>
  <c r="H375" i="4" s="1"/>
  <c r="G376" i="4"/>
  <c r="H376" i="4" s="1"/>
  <c r="G531" i="4"/>
  <c r="H531" i="4" s="1"/>
  <c r="G603" i="4"/>
  <c r="H603" i="4" s="1"/>
  <c r="G604" i="4"/>
  <c r="H604" i="4" s="1"/>
  <c r="G637" i="4"/>
  <c r="H637" i="4" s="1"/>
  <c r="G728" i="4"/>
  <c r="H728" i="4" s="1"/>
  <c r="I728" i="4" s="1"/>
  <c r="D746" i="4"/>
  <c r="D27" i="5"/>
  <c r="G25" i="5" s="1"/>
  <c r="H25" i="5" s="1"/>
  <c r="G49" i="5"/>
  <c r="H49" i="5" s="1"/>
  <c r="G66" i="5"/>
  <c r="H66" i="5" s="1"/>
  <c r="G177" i="5"/>
  <c r="H177" i="5" s="1"/>
  <c r="G213" i="5"/>
  <c r="H213" i="5" s="1"/>
  <c r="G218" i="5"/>
  <c r="H218" i="5" s="1"/>
  <c r="G256" i="5"/>
  <c r="H256" i="5" s="1"/>
  <c r="G260" i="5"/>
  <c r="H260" i="5" s="1"/>
  <c r="D326" i="5"/>
  <c r="G324" i="5" s="1"/>
  <c r="H324" i="5" s="1"/>
  <c r="D358" i="5"/>
  <c r="D75" i="3"/>
  <c r="G73" i="3" s="1"/>
  <c r="H73" i="3" s="1"/>
  <c r="D196" i="3"/>
  <c r="G195" i="3" s="1"/>
  <c r="H195" i="3" s="1"/>
  <c r="G63" i="4"/>
  <c r="H63" i="4" s="1"/>
  <c r="G708" i="4"/>
  <c r="H708" i="4" s="1"/>
  <c r="G709" i="4"/>
  <c r="H709" i="4" s="1"/>
  <c r="G707" i="4"/>
  <c r="H707" i="4" s="1"/>
  <c r="D135" i="3"/>
  <c r="G135" i="3" s="1"/>
  <c r="H135" i="3" s="1"/>
  <c r="G133" i="3"/>
  <c r="H133" i="3" s="1"/>
  <c r="D59" i="4"/>
  <c r="G56" i="4" s="1"/>
  <c r="H56" i="4" s="1"/>
  <c r="D196" i="4"/>
  <c r="G193" i="4" s="1"/>
  <c r="H193" i="4" s="1"/>
  <c r="G194" i="4"/>
  <c r="H194" i="4" s="1"/>
  <c r="B13" i="2"/>
  <c r="F11" i="2"/>
  <c r="B21" i="2"/>
  <c r="F19" i="2"/>
  <c r="D11" i="3"/>
  <c r="G10" i="3" s="1"/>
  <c r="H10" i="3" s="1"/>
  <c r="I21" i="3"/>
  <c r="D51" i="3"/>
  <c r="G50" i="3" s="1"/>
  <c r="H50" i="3" s="1"/>
  <c r="G72" i="3"/>
  <c r="H72" i="3" s="1"/>
  <c r="D99" i="3"/>
  <c r="G274" i="4"/>
  <c r="H274" i="4" s="1"/>
  <c r="G276" i="4"/>
  <c r="H276" i="4" s="1"/>
  <c r="D25" i="2"/>
  <c r="G24" i="2" s="1"/>
  <c r="H24" i="2" s="1"/>
  <c r="G193" i="3"/>
  <c r="H193" i="3" s="1"/>
  <c r="D9" i="2"/>
  <c r="G8" i="2" s="1"/>
  <c r="H8" i="2" s="1"/>
  <c r="D55" i="3"/>
  <c r="G54" i="3" s="1"/>
  <c r="H54" i="3" s="1"/>
  <c r="G52" i="3"/>
  <c r="H52" i="3" s="1"/>
  <c r="I137" i="3"/>
  <c r="D209" i="3"/>
  <c r="G207" i="3" s="1"/>
  <c r="H207" i="3" s="1"/>
  <c r="G7" i="2"/>
  <c r="H7" i="2" s="1"/>
  <c r="G9" i="2"/>
  <c r="D27" i="3"/>
  <c r="G24" i="3" s="1"/>
  <c r="H24" i="3" s="1"/>
  <c r="G186" i="3"/>
  <c r="H186" i="3" s="1"/>
  <c r="G51" i="4"/>
  <c r="H51" i="4" s="1"/>
  <c r="G49" i="4"/>
  <c r="H49" i="4" s="1"/>
  <c r="D73" i="4"/>
  <c r="G72" i="4" s="1"/>
  <c r="H72" i="4" s="1"/>
  <c r="G71" i="4"/>
  <c r="H71" i="4" s="1"/>
  <c r="G70" i="4"/>
  <c r="H70" i="4" s="1"/>
  <c r="D17" i="2"/>
  <c r="G16" i="2" s="1"/>
  <c r="H16" i="2" s="1"/>
  <c r="D326" i="4"/>
  <c r="G17" i="2"/>
  <c r="H17" i="2" s="1"/>
  <c r="G91" i="3"/>
  <c r="H91" i="3" s="1"/>
  <c r="G89" i="3"/>
  <c r="H89" i="3" s="1"/>
  <c r="D31" i="3"/>
  <c r="G30" i="3" s="1"/>
  <c r="H30" i="3" s="1"/>
  <c r="G29" i="3"/>
  <c r="H29" i="3" s="1"/>
  <c r="G125" i="3"/>
  <c r="H125" i="3" s="1"/>
  <c r="G124" i="3"/>
  <c r="H124" i="3" s="1"/>
  <c r="D139" i="4"/>
  <c r="G137" i="4"/>
  <c r="H137" i="4" s="1"/>
  <c r="D167" i="4"/>
  <c r="G165" i="4" s="1"/>
  <c r="H165" i="4" s="1"/>
  <c r="G288" i="4"/>
  <c r="H288" i="4" s="1"/>
  <c r="H9" i="2"/>
  <c r="B5" i="2"/>
  <c r="F3" i="2"/>
  <c r="C13" i="2"/>
  <c r="C21" i="2"/>
  <c r="C5" i="2"/>
  <c r="D12" i="2"/>
  <c r="D20" i="2"/>
  <c r="D59" i="3"/>
  <c r="G59" i="3" s="1"/>
  <c r="H59" i="3" s="1"/>
  <c r="G80" i="3"/>
  <c r="H80" i="3" s="1"/>
  <c r="G81" i="3"/>
  <c r="H81" i="3" s="1"/>
  <c r="F13" i="2"/>
  <c r="F21" i="2"/>
  <c r="G16" i="3"/>
  <c r="H16" i="3" s="1"/>
  <c r="D35" i="3"/>
  <c r="G34" i="3" s="1"/>
  <c r="H34" i="3" s="1"/>
  <c r="D81" i="4"/>
  <c r="G81" i="4" s="1"/>
  <c r="H81" i="4" s="1"/>
  <c r="G86" i="4"/>
  <c r="H86" i="4" s="1"/>
  <c r="G87" i="4"/>
  <c r="H87" i="4" s="1"/>
  <c r="D89" i="4"/>
  <c r="G70" i="3"/>
  <c r="H70" i="3" s="1"/>
  <c r="G83" i="3"/>
  <c r="H83" i="3" s="1"/>
  <c r="G126" i="3"/>
  <c r="H126" i="3" s="1"/>
  <c r="G149" i="3"/>
  <c r="H149" i="3" s="1"/>
  <c r="G159" i="3"/>
  <c r="H159" i="3" s="1"/>
  <c r="D163" i="3"/>
  <c r="G160" i="3" s="1"/>
  <c r="H160" i="3" s="1"/>
  <c r="D188" i="3"/>
  <c r="G185" i="3" s="1"/>
  <c r="H185" i="3" s="1"/>
  <c r="B213" i="3"/>
  <c r="F211" i="3"/>
  <c r="D43" i="4"/>
  <c r="G43" i="4" s="1"/>
  <c r="H43" i="4" s="1"/>
  <c r="G126" i="4"/>
  <c r="H126" i="4" s="1"/>
  <c r="G124" i="4"/>
  <c r="H124" i="4" s="1"/>
  <c r="G141" i="4"/>
  <c r="H141" i="4" s="1"/>
  <c r="G224" i="4"/>
  <c r="H224" i="4" s="1"/>
  <c r="G223" i="4"/>
  <c r="H223" i="4" s="1"/>
  <c r="D289" i="4"/>
  <c r="G286" i="4" s="1"/>
  <c r="H286" i="4" s="1"/>
  <c r="D314" i="4"/>
  <c r="G313" i="4" s="1"/>
  <c r="H313" i="4" s="1"/>
  <c r="G312" i="4"/>
  <c r="H312" i="4" s="1"/>
  <c r="G311" i="4"/>
  <c r="H311" i="4" s="1"/>
  <c r="G335" i="4"/>
  <c r="H335" i="4" s="1"/>
  <c r="D338" i="4"/>
  <c r="G338" i="4" s="1"/>
  <c r="H338" i="4" s="1"/>
  <c r="D63" i="3"/>
  <c r="D67" i="3"/>
  <c r="G66" i="3" s="1"/>
  <c r="H66" i="3" s="1"/>
  <c r="G69" i="3"/>
  <c r="H69" i="3" s="1"/>
  <c r="G71" i="3"/>
  <c r="H71" i="3" s="1"/>
  <c r="G131" i="3"/>
  <c r="H131" i="3" s="1"/>
  <c r="G144" i="3"/>
  <c r="H144" i="3" s="1"/>
  <c r="D176" i="3"/>
  <c r="G175" i="3" s="1"/>
  <c r="H175" i="3" s="1"/>
  <c r="D212" i="3"/>
  <c r="G32" i="4"/>
  <c r="H32" i="4" s="1"/>
  <c r="G58" i="4"/>
  <c r="H58" i="4" s="1"/>
  <c r="G73" i="4"/>
  <c r="H73" i="4" s="1"/>
  <c r="I103" i="4"/>
  <c r="D123" i="4"/>
  <c r="G121" i="4" s="1"/>
  <c r="H121" i="4" s="1"/>
  <c r="D200" i="4"/>
  <c r="G200" i="4" s="1"/>
  <c r="H200" i="4" s="1"/>
  <c r="G198" i="4"/>
  <c r="H198" i="4" s="1"/>
  <c r="G197" i="4"/>
  <c r="H197" i="4" s="1"/>
  <c r="G301" i="4"/>
  <c r="H301" i="4" s="1"/>
  <c r="D15" i="3"/>
  <c r="G17" i="3"/>
  <c r="H17" i="3" s="1"/>
  <c r="G42" i="3"/>
  <c r="H42" i="3" s="1"/>
  <c r="G87" i="3"/>
  <c r="H87" i="3" s="1"/>
  <c r="G93" i="3"/>
  <c r="H93" i="3" s="1"/>
  <c r="D103" i="3"/>
  <c r="G101" i="3" s="1"/>
  <c r="H101" i="3" s="1"/>
  <c r="G127" i="3"/>
  <c r="H127" i="3" s="1"/>
  <c r="G147" i="3"/>
  <c r="H147" i="3" s="1"/>
  <c r="G157" i="3"/>
  <c r="H157" i="3" s="1"/>
  <c r="G171" i="3"/>
  <c r="H171" i="3" s="1"/>
  <c r="G203" i="3"/>
  <c r="H203" i="3" s="1"/>
  <c r="D23" i="4"/>
  <c r="G21" i="4" s="1"/>
  <c r="H21" i="4" s="1"/>
  <c r="G35" i="4"/>
  <c r="H35" i="4" s="1"/>
  <c r="D97" i="4"/>
  <c r="G122" i="4"/>
  <c r="D131" i="4"/>
  <c r="G131" i="4" s="1"/>
  <c r="H131" i="4" s="1"/>
  <c r="G143" i="4"/>
  <c r="H143" i="4" s="1"/>
  <c r="D143" i="4"/>
  <c r="G140" i="4" s="1"/>
  <c r="H140" i="4" s="1"/>
  <c r="G142" i="4"/>
  <c r="H142" i="4" s="1"/>
  <c r="D159" i="4"/>
  <c r="G156" i="4" s="1"/>
  <c r="H156" i="4" s="1"/>
  <c r="G172" i="4"/>
  <c r="H172" i="4" s="1"/>
  <c r="G174" i="4"/>
  <c r="H174" i="4" s="1"/>
  <c r="G215" i="4"/>
  <c r="H215" i="4" s="1"/>
  <c r="G213" i="4"/>
  <c r="H213" i="4" s="1"/>
  <c r="G305" i="4"/>
  <c r="H305" i="4" s="1"/>
  <c r="G306" i="4"/>
  <c r="H306" i="4" s="1"/>
  <c r="D143" i="3"/>
  <c r="G143" i="3" s="1"/>
  <c r="H143" i="3" s="1"/>
  <c r="G158" i="3"/>
  <c r="H158" i="3" s="1"/>
  <c r="G161" i="3"/>
  <c r="H161" i="3" s="1"/>
  <c r="D7" i="4"/>
  <c r="G6" i="4" s="1"/>
  <c r="D31" i="4"/>
  <c r="G28" i="4"/>
  <c r="H28" i="4" s="1"/>
  <c r="D93" i="4"/>
  <c r="G93" i="4" s="1"/>
  <c r="H93" i="4" s="1"/>
  <c r="G91" i="4"/>
  <c r="H91" i="4" s="1"/>
  <c r="G90" i="4"/>
  <c r="H90" i="4" s="1"/>
  <c r="G178" i="4"/>
  <c r="H178" i="4" s="1"/>
  <c r="I177" i="4" s="1"/>
  <c r="D245" i="4"/>
  <c r="G264" i="4"/>
  <c r="H264" i="4" s="1"/>
  <c r="G303" i="4"/>
  <c r="H303" i="4" s="1"/>
  <c r="G304" i="4"/>
  <c r="H304" i="4" s="1"/>
  <c r="G482" i="4"/>
  <c r="H482" i="4" s="1"/>
  <c r="G485" i="4"/>
  <c r="H485" i="4" s="1"/>
  <c r="G483" i="4"/>
  <c r="H483" i="4" s="1"/>
  <c r="F25" i="2"/>
  <c r="G47" i="3"/>
  <c r="H47" i="3" s="1"/>
  <c r="G88" i="3"/>
  <c r="H88" i="3" s="1"/>
  <c r="I89" i="3" s="1"/>
  <c r="D107" i="3"/>
  <c r="G107" i="3" s="1"/>
  <c r="H107" i="3" s="1"/>
  <c r="G105" i="3"/>
  <c r="H105" i="3" s="1"/>
  <c r="G5" i="3"/>
  <c r="H5" i="3" s="1"/>
  <c r="I6" i="3" s="1"/>
  <c r="G39" i="3"/>
  <c r="H39" i="3" s="1"/>
  <c r="I37" i="3" s="1"/>
  <c r="G41" i="3"/>
  <c r="H41" i="3" s="1"/>
  <c r="G43" i="3"/>
  <c r="H43" i="3" s="1"/>
  <c r="D47" i="3"/>
  <c r="G82" i="3"/>
  <c r="H82" i="3" s="1"/>
  <c r="G106" i="3"/>
  <c r="H106" i="3" s="1"/>
  <c r="D119" i="3"/>
  <c r="G119" i="3" s="1"/>
  <c r="H119" i="3" s="1"/>
  <c r="G128" i="3"/>
  <c r="H128" i="3" s="1"/>
  <c r="G129" i="3"/>
  <c r="H129" i="3" s="1"/>
  <c r="D159" i="3"/>
  <c r="G156" i="3" s="1"/>
  <c r="H156" i="3" s="1"/>
  <c r="G166" i="3"/>
  <c r="H166" i="3" s="1"/>
  <c r="D180" i="3"/>
  <c r="D216" i="3"/>
  <c r="G18" i="4"/>
  <c r="H18" i="4" s="1"/>
  <c r="G30" i="4"/>
  <c r="H30" i="4" s="1"/>
  <c r="D39" i="4"/>
  <c r="G39" i="4" s="1"/>
  <c r="H39" i="4" s="1"/>
  <c r="G37" i="4"/>
  <c r="H37" i="4" s="1"/>
  <c r="G108" i="4"/>
  <c r="H108" i="4" s="1"/>
  <c r="G113" i="4"/>
  <c r="H113" i="4" s="1"/>
  <c r="G120" i="4"/>
  <c r="D151" i="4"/>
  <c r="G151" i="4" s="1"/>
  <c r="H151" i="4" s="1"/>
  <c r="D163" i="4"/>
  <c r="G175" i="4"/>
  <c r="H175" i="4" s="1"/>
  <c r="D204" i="4"/>
  <c r="G203" i="4" s="1"/>
  <c r="H203" i="4" s="1"/>
  <c r="G249" i="4"/>
  <c r="H249" i="4" s="1"/>
  <c r="D294" i="4"/>
  <c r="G293" i="4" s="1"/>
  <c r="H293" i="4" s="1"/>
  <c r="G332" i="4"/>
  <c r="H332" i="4" s="1"/>
  <c r="G334" i="4"/>
  <c r="H334" i="4" s="1"/>
  <c r="G343" i="4"/>
  <c r="H343" i="4" s="1"/>
  <c r="F9" i="2"/>
  <c r="D79" i="3"/>
  <c r="G130" i="3"/>
  <c r="H130" i="3" s="1"/>
  <c r="G154" i="3"/>
  <c r="H154" i="3" s="1"/>
  <c r="I153" i="3" s="1"/>
  <c r="G172" i="3"/>
  <c r="H172" i="3" s="1"/>
  <c r="D192" i="3"/>
  <c r="G192" i="3" s="1"/>
  <c r="H192" i="3" s="1"/>
  <c r="G204" i="3"/>
  <c r="H204" i="3" s="1"/>
  <c r="F225" i="3"/>
  <c r="C225" i="3"/>
  <c r="D225" i="3" s="1"/>
  <c r="B229" i="3"/>
  <c r="F227" i="3"/>
  <c r="D228" i="3"/>
  <c r="D85" i="4"/>
  <c r="G83" i="4" s="1"/>
  <c r="H83" i="4" s="1"/>
  <c r="D101" i="4"/>
  <c r="G99" i="4" s="1"/>
  <c r="H99" i="4" s="1"/>
  <c r="D135" i="4"/>
  <c r="G133" i="4" s="1"/>
  <c r="H133" i="4" s="1"/>
  <c r="G146" i="4"/>
  <c r="H146" i="4" s="1"/>
  <c r="G147" i="4"/>
  <c r="H147" i="4" s="1"/>
  <c r="G173" i="4"/>
  <c r="H173" i="4" s="1"/>
  <c r="G189" i="4"/>
  <c r="H189" i="4" s="1"/>
  <c r="D192" i="4"/>
  <c r="G190" i="4" s="1"/>
  <c r="H190" i="4" s="1"/>
  <c r="G199" i="4"/>
  <c r="H199" i="4" s="1"/>
  <c r="G232" i="4"/>
  <c r="H232" i="4" s="1"/>
  <c r="I230" i="4" s="1"/>
  <c r="D257" i="4"/>
  <c r="G254" i="4" s="1"/>
  <c r="H254" i="4" s="1"/>
  <c r="G265" i="4"/>
  <c r="H265" i="4" s="1"/>
  <c r="D322" i="4"/>
  <c r="G321" i="4" s="1"/>
  <c r="H321" i="4" s="1"/>
  <c r="G345" i="4"/>
  <c r="H345" i="4" s="1"/>
  <c r="I511" i="4"/>
  <c r="G84" i="3"/>
  <c r="H84" i="3" s="1"/>
  <c r="G85" i="3"/>
  <c r="H85" i="3" s="1"/>
  <c r="D115" i="3"/>
  <c r="G187" i="3"/>
  <c r="H187" i="3" s="1"/>
  <c r="C229" i="3"/>
  <c r="G24" i="4"/>
  <c r="H24" i="4" s="1"/>
  <c r="G25" i="4"/>
  <c r="H25" i="4" s="1"/>
  <c r="G52" i="4"/>
  <c r="H52" i="4" s="1"/>
  <c r="D55" i="4"/>
  <c r="G55" i="4" s="1"/>
  <c r="H55" i="4" s="1"/>
  <c r="D65" i="4"/>
  <c r="G62" i="4" s="1"/>
  <c r="G92" i="4"/>
  <c r="H92" i="4" s="1"/>
  <c r="G100" i="4"/>
  <c r="H100" i="4" s="1"/>
  <c r="G170" i="4"/>
  <c r="H170" i="4" s="1"/>
  <c r="G168" i="4"/>
  <c r="H168" i="4" s="1"/>
  <c r="G207" i="4"/>
  <c r="H207" i="4" s="1"/>
  <c r="G208" i="4"/>
  <c r="H208" i="4" s="1"/>
  <c r="D237" i="4"/>
  <c r="G257" i="4"/>
  <c r="H257" i="4" s="1"/>
  <c r="D269" i="4"/>
  <c r="G268" i="4" s="1"/>
  <c r="H268" i="4" s="1"/>
  <c r="G362" i="4"/>
  <c r="H362" i="4" s="1"/>
  <c r="G363" i="4"/>
  <c r="H363" i="4" s="1"/>
  <c r="D399" i="4"/>
  <c r="G92" i="3"/>
  <c r="H92" i="3" s="1"/>
  <c r="I93" i="3" s="1"/>
  <c r="G120" i="3"/>
  <c r="H120" i="3" s="1"/>
  <c r="G148" i="3"/>
  <c r="H148" i="3" s="1"/>
  <c r="I149" i="3" s="1"/>
  <c r="G165" i="3"/>
  <c r="H165" i="3" s="1"/>
  <c r="I166" i="3" s="1"/>
  <c r="G181" i="3"/>
  <c r="H181" i="3" s="1"/>
  <c r="I182" i="3" s="1"/>
  <c r="C217" i="3"/>
  <c r="G27" i="4"/>
  <c r="H27" i="4" s="1"/>
  <c r="G68" i="4"/>
  <c r="H68" i="4" s="1"/>
  <c r="D77" i="4"/>
  <c r="G75" i="4"/>
  <c r="H75" i="4" s="1"/>
  <c r="G89" i="4"/>
  <c r="H89" i="4" s="1"/>
  <c r="G107" i="4"/>
  <c r="H107" i="4" s="1"/>
  <c r="I107" i="4" s="1"/>
  <c r="G109" i="4"/>
  <c r="H109" i="4" s="1"/>
  <c r="G144" i="4"/>
  <c r="H144" i="4" s="1"/>
  <c r="G191" i="4"/>
  <c r="H191" i="4" s="1"/>
  <c r="G196" i="4"/>
  <c r="H196" i="4" s="1"/>
  <c r="D261" i="4"/>
  <c r="D273" i="4"/>
  <c r="G271" i="4" s="1"/>
  <c r="H271" i="4" s="1"/>
  <c r="G280" i="4"/>
  <c r="H280" i="4" s="1"/>
  <c r="G282" i="4"/>
  <c r="H282" i="4" s="1"/>
  <c r="G295" i="4"/>
  <c r="H295" i="4" s="1"/>
  <c r="G349" i="4"/>
  <c r="H349" i="4" s="1"/>
  <c r="G370" i="4"/>
  <c r="H370" i="4" s="1"/>
  <c r="G368" i="4"/>
  <c r="H368" i="4" s="1"/>
  <c r="D416" i="4"/>
  <c r="G414" i="4"/>
  <c r="H414" i="4" s="1"/>
  <c r="G462" i="4"/>
  <c r="H462" i="4" s="1"/>
  <c r="G464" i="4"/>
  <c r="H464" i="4" s="1"/>
  <c r="G479" i="4"/>
  <c r="H479" i="4" s="1"/>
  <c r="G481" i="4"/>
  <c r="H481" i="4" s="1"/>
  <c r="I479" i="4" s="1"/>
  <c r="G500" i="4"/>
  <c r="H500" i="4" s="1"/>
  <c r="G502" i="4"/>
  <c r="H502" i="4" s="1"/>
  <c r="G504" i="4"/>
  <c r="H504" i="4" s="1"/>
  <c r="G214" i="4"/>
  <c r="H214" i="4" s="1"/>
  <c r="G216" i="4"/>
  <c r="H216" i="4" s="1"/>
  <c r="G285" i="4"/>
  <c r="H285" i="4" s="1"/>
  <c r="G296" i="4"/>
  <c r="H296" i="4" s="1"/>
  <c r="G298" i="4"/>
  <c r="H298" i="4" s="1"/>
  <c r="G331" i="4"/>
  <c r="H331" i="4" s="1"/>
  <c r="G384" i="4"/>
  <c r="H384" i="4" s="1"/>
  <c r="G413" i="4"/>
  <c r="H413" i="4" s="1"/>
  <c r="G450" i="4"/>
  <c r="H450" i="4" s="1"/>
  <c r="D456" i="4"/>
  <c r="G455" i="4" s="1"/>
  <c r="H455" i="4" s="1"/>
  <c r="G522" i="4"/>
  <c r="H522" i="4" s="1"/>
  <c r="D632" i="4"/>
  <c r="G629" i="4" s="1"/>
  <c r="H629" i="4" s="1"/>
  <c r="I630" i="4" s="1"/>
  <c r="G630" i="4"/>
  <c r="H630" i="4" s="1"/>
  <c r="G656" i="4"/>
  <c r="H656" i="4" s="1"/>
  <c r="G654" i="4"/>
  <c r="H654" i="4" s="1"/>
  <c r="G655" i="4"/>
  <c r="H655" i="4" s="1"/>
  <c r="B221" i="3"/>
  <c r="G45" i="4"/>
  <c r="H45" i="4" s="1"/>
  <c r="G69" i="4"/>
  <c r="H69" i="4" s="1"/>
  <c r="G130" i="4"/>
  <c r="H130" i="4" s="1"/>
  <c r="G135" i="4"/>
  <c r="H135" i="4" s="1"/>
  <c r="G169" i="4"/>
  <c r="H169" i="4" s="1"/>
  <c r="G171" i="4"/>
  <c r="H171" i="4" s="1"/>
  <c r="G192" i="4"/>
  <c r="H192" i="4" s="1"/>
  <c r="D228" i="4"/>
  <c r="G228" i="4" s="1"/>
  <c r="H228" i="4" s="1"/>
  <c r="D253" i="4"/>
  <c r="G252" i="4" s="1"/>
  <c r="H252" i="4" s="1"/>
  <c r="G255" i="4"/>
  <c r="H255" i="4" s="1"/>
  <c r="G269" i="4"/>
  <c r="H269" i="4" s="1"/>
  <c r="G281" i="4"/>
  <c r="H281" i="4" s="1"/>
  <c r="G314" i="4"/>
  <c r="H314" i="4" s="1"/>
  <c r="G339" i="4"/>
  <c r="H339" i="4" s="1"/>
  <c r="D342" i="4"/>
  <c r="D355" i="4"/>
  <c r="G352" i="4" s="1"/>
  <c r="H352" i="4" s="1"/>
  <c r="G361" i="4"/>
  <c r="H361" i="4" s="1"/>
  <c r="G379" i="4"/>
  <c r="H379" i="4" s="1"/>
  <c r="D403" i="4"/>
  <c r="G406" i="4"/>
  <c r="H406" i="4" s="1"/>
  <c r="G419" i="4"/>
  <c r="H419" i="4" s="1"/>
  <c r="G420" i="4"/>
  <c r="H420" i="4" s="1"/>
  <c r="G445" i="4"/>
  <c r="H445" i="4" s="1"/>
  <c r="G503" i="4"/>
  <c r="H503" i="4" s="1"/>
  <c r="I507" i="4"/>
  <c r="D522" i="4"/>
  <c r="G521" i="4" s="1"/>
  <c r="G554" i="4"/>
  <c r="H554" i="4" s="1"/>
  <c r="G610" i="4"/>
  <c r="H610" i="4" s="1"/>
  <c r="G653" i="4"/>
  <c r="H653" i="4" s="1"/>
  <c r="G182" i="3"/>
  <c r="H182" i="3" s="1"/>
  <c r="D15" i="4"/>
  <c r="G112" i="4"/>
  <c r="H112" i="4" s="1"/>
  <c r="G114" i="4"/>
  <c r="H114" i="4" s="1"/>
  <c r="G275" i="4"/>
  <c r="H275" i="4" s="1"/>
  <c r="G277" i="4"/>
  <c r="H277" i="4" s="1"/>
  <c r="G307" i="4"/>
  <c r="H307" i="4" s="1"/>
  <c r="G342" i="4"/>
  <c r="H342" i="4" s="1"/>
  <c r="G355" i="4"/>
  <c r="H355" i="4" s="1"/>
  <c r="D460" i="4"/>
  <c r="G498" i="4"/>
  <c r="H498" i="4" s="1"/>
  <c r="G499" i="4"/>
  <c r="H499" i="4" s="1"/>
  <c r="G627" i="4"/>
  <c r="H627" i="4" s="1"/>
  <c r="D220" i="3"/>
  <c r="D224" i="3"/>
  <c r="D11" i="4"/>
  <c r="G10" i="4" s="1"/>
  <c r="H10" i="4" s="1"/>
  <c r="G26" i="4"/>
  <c r="H26" i="4" s="1"/>
  <c r="D47" i="4"/>
  <c r="G50" i="4"/>
  <c r="H50" i="4" s="1"/>
  <c r="I49" i="4" s="1"/>
  <c r="G88" i="4"/>
  <c r="H88" i="4" s="1"/>
  <c r="G115" i="4"/>
  <c r="H115" i="4" s="1"/>
  <c r="G117" i="4"/>
  <c r="H117" i="4" s="1"/>
  <c r="G195" i="4"/>
  <c r="H195" i="4" s="1"/>
  <c r="G205" i="4"/>
  <c r="H205" i="4" s="1"/>
  <c r="D212" i="4"/>
  <c r="G209" i="4" s="1"/>
  <c r="H209" i="4" s="1"/>
  <c r="G219" i="4"/>
  <c r="H219" i="4" s="1"/>
  <c r="I218" i="4" s="1"/>
  <c r="G221" i="4"/>
  <c r="H221" i="4" s="1"/>
  <c r="D241" i="4"/>
  <c r="G309" i="4"/>
  <c r="H309" i="4" s="1"/>
  <c r="G310" i="4"/>
  <c r="H310" i="4" s="1"/>
  <c r="G325" i="4"/>
  <c r="H325" i="4" s="1"/>
  <c r="G350" i="4"/>
  <c r="H350" i="4" s="1"/>
  <c r="G385" i="4"/>
  <c r="H385" i="4" s="1"/>
  <c r="D391" i="4"/>
  <c r="G388" i="4" s="1"/>
  <c r="H388" i="4" s="1"/>
  <c r="G407" i="4"/>
  <c r="H407" i="4" s="1"/>
  <c r="D432" i="4"/>
  <c r="G430" i="4"/>
  <c r="H430" i="4" s="1"/>
  <c r="G436" i="4"/>
  <c r="H436" i="4" s="1"/>
  <c r="D473" i="4"/>
  <c r="G471" i="4"/>
  <c r="H471" i="4" s="1"/>
  <c r="G501" i="4"/>
  <c r="H501" i="4" s="1"/>
  <c r="G548" i="4"/>
  <c r="H548" i="4" s="1"/>
  <c r="G547" i="4"/>
  <c r="H547" i="4" s="1"/>
  <c r="G549" i="4"/>
  <c r="H549" i="4" s="1"/>
  <c r="D570" i="4"/>
  <c r="G567" i="4" s="1"/>
  <c r="H567" i="4" s="1"/>
  <c r="G646" i="4"/>
  <c r="H646" i="4" s="1"/>
  <c r="D648" i="4"/>
  <c r="G648" i="4" s="1"/>
  <c r="H648" i="4" s="1"/>
  <c r="D747" i="4"/>
  <c r="G372" i="4"/>
  <c r="H372" i="4" s="1"/>
  <c r="G390" i="4"/>
  <c r="H390" i="4" s="1"/>
  <c r="D412" i="4"/>
  <c r="G411" i="4" s="1"/>
  <c r="H411" i="4" s="1"/>
  <c r="D444" i="4"/>
  <c r="G444" i="4" s="1"/>
  <c r="H444" i="4" s="1"/>
  <c r="D469" i="4"/>
  <c r="G494" i="4"/>
  <c r="H494" i="4" s="1"/>
  <c r="D497" i="4"/>
  <c r="G496" i="4" s="1"/>
  <c r="H496" i="4" s="1"/>
  <c r="G524" i="4"/>
  <c r="H524" i="4" s="1"/>
  <c r="G534" i="4"/>
  <c r="H534" i="4" s="1"/>
  <c r="G533" i="4"/>
  <c r="H533" i="4" s="1"/>
  <c r="I532" i="4" s="1"/>
  <c r="I556" i="4"/>
  <c r="D661" i="4"/>
  <c r="G659" i="4" s="1"/>
  <c r="H659" i="4" s="1"/>
  <c r="D702" i="4"/>
  <c r="G700" i="4" s="1"/>
  <c r="H700" i="4" s="1"/>
  <c r="G328" i="4"/>
  <c r="H328" i="4" s="1"/>
  <c r="G344" i="4"/>
  <c r="H344" i="4" s="1"/>
  <c r="D383" i="4"/>
  <c r="G395" i="4"/>
  <c r="H395" i="4" s="1"/>
  <c r="G434" i="4"/>
  <c r="H434" i="4" s="1"/>
  <c r="G497" i="4"/>
  <c r="H497" i="4" s="1"/>
  <c r="G611" i="4"/>
  <c r="H611" i="4" s="1"/>
  <c r="D652" i="4"/>
  <c r="G652" i="4" s="1"/>
  <c r="H652" i="4" s="1"/>
  <c r="G649" i="4"/>
  <c r="H649" i="4" s="1"/>
  <c r="D706" i="4"/>
  <c r="G704" i="4" s="1"/>
  <c r="H704" i="4" s="1"/>
  <c r="G316" i="4"/>
  <c r="H316" i="4" s="1"/>
  <c r="G357" i="4"/>
  <c r="H357" i="4" s="1"/>
  <c r="I357" i="4" s="1"/>
  <c r="G366" i="4"/>
  <c r="H366" i="4" s="1"/>
  <c r="G369" i="4"/>
  <c r="H369" i="4" s="1"/>
  <c r="G393" i="4"/>
  <c r="H393" i="4" s="1"/>
  <c r="I393" i="4" s="1"/>
  <c r="D428" i="4"/>
  <c r="G426" i="4" s="1"/>
  <c r="H426" i="4" s="1"/>
  <c r="D440" i="4"/>
  <c r="G438" i="4" s="1"/>
  <c r="H438" i="4" s="1"/>
  <c r="D489" i="4"/>
  <c r="G487" i="4" s="1"/>
  <c r="H487" i="4" s="1"/>
  <c r="D517" i="4"/>
  <c r="D526" i="4"/>
  <c r="G526" i="4" s="1"/>
  <c r="H526" i="4" s="1"/>
  <c r="G542" i="4"/>
  <c r="H542" i="4" s="1"/>
  <c r="G541" i="4"/>
  <c r="H541" i="4" s="1"/>
  <c r="D566" i="4"/>
  <c r="D583" i="4"/>
  <c r="G581" i="4" s="1"/>
  <c r="H581" i="4" s="1"/>
  <c r="G585" i="4"/>
  <c r="H585" i="4" s="1"/>
  <c r="G584" i="4"/>
  <c r="H584" i="4" s="1"/>
  <c r="G624" i="4"/>
  <c r="H624" i="4" s="1"/>
  <c r="I622" i="4" s="1"/>
  <c r="G371" i="4"/>
  <c r="H371" i="4" s="1"/>
  <c r="D424" i="4"/>
  <c r="G446" i="4"/>
  <c r="H446" i="4" s="1"/>
  <c r="G451" i="4"/>
  <c r="H451" i="4" s="1"/>
  <c r="G452" i="4"/>
  <c r="H452" i="4" s="1"/>
  <c r="G467" i="4"/>
  <c r="H467" i="4" s="1"/>
  <c r="D493" i="4"/>
  <c r="G492" i="4" s="1"/>
  <c r="H492" i="4" s="1"/>
  <c r="G505" i="4"/>
  <c r="H505" i="4" s="1"/>
  <c r="G511" i="4"/>
  <c r="H511" i="4" s="1"/>
  <c r="G525" i="4"/>
  <c r="H525" i="4" s="1"/>
  <c r="I597" i="4"/>
  <c r="G608" i="4"/>
  <c r="H608" i="4" s="1"/>
  <c r="G632" i="4"/>
  <c r="H632" i="4" s="1"/>
  <c r="D620" i="4"/>
  <c r="G679" i="4"/>
  <c r="H679" i="4" s="1"/>
  <c r="D689" i="4"/>
  <c r="G686" i="4" s="1"/>
  <c r="H686" i="4" s="1"/>
  <c r="G163" i="5"/>
  <c r="H163" i="5" s="1"/>
  <c r="G161" i="5"/>
  <c r="H161" i="5" s="1"/>
  <c r="I161" i="5" s="1"/>
  <c r="D103" i="5"/>
  <c r="G100" i="5" s="1"/>
  <c r="G273" i="5"/>
  <c r="H273" i="5" s="1"/>
  <c r="G275" i="5"/>
  <c r="H275" i="5" s="1"/>
  <c r="G474" i="4"/>
  <c r="H474" i="4" s="1"/>
  <c r="I475" i="4" s="1"/>
  <c r="G507" i="4"/>
  <c r="H507" i="4" s="1"/>
  <c r="G576" i="4"/>
  <c r="H576" i="4" s="1"/>
  <c r="G641" i="4"/>
  <c r="H641" i="4" s="1"/>
  <c r="D665" i="4"/>
  <c r="G665" i="4" s="1"/>
  <c r="H665" i="4" s="1"/>
  <c r="G663" i="4"/>
  <c r="H663" i="4" s="1"/>
  <c r="G680" i="4"/>
  <c r="H680" i="4" s="1"/>
  <c r="D763" i="4"/>
  <c r="G763" i="4" s="1"/>
  <c r="H763" i="4" s="1"/>
  <c r="G53" i="5"/>
  <c r="H53" i="5" s="1"/>
  <c r="G54" i="5"/>
  <c r="H54" i="5" s="1"/>
  <c r="G559" i="4"/>
  <c r="H559" i="4" s="1"/>
  <c r="G560" i="4"/>
  <c r="H560" i="4" s="1"/>
  <c r="D574" i="4"/>
  <c r="D595" i="4"/>
  <c r="G594" i="4" s="1"/>
  <c r="H594" i="4" s="1"/>
  <c r="D636" i="4"/>
  <c r="G664" i="4"/>
  <c r="H664" i="4" s="1"/>
  <c r="D669" i="4"/>
  <c r="G667" i="4" s="1"/>
  <c r="H667" i="4" s="1"/>
  <c r="G666" i="4"/>
  <c r="H666" i="4" s="1"/>
  <c r="G674" i="4"/>
  <c r="H674" i="4" s="1"/>
  <c r="D693" i="4"/>
  <c r="G690" i="4" s="1"/>
  <c r="H690" i="4" s="1"/>
  <c r="G712" i="4"/>
  <c r="H712" i="4" s="1"/>
  <c r="G718" i="4"/>
  <c r="H718" i="4" s="1"/>
  <c r="D722" i="4"/>
  <c r="G720" i="4" s="1"/>
  <c r="H720" i="4" s="1"/>
  <c r="G719" i="4"/>
  <c r="H719" i="4" s="1"/>
  <c r="G736" i="4"/>
  <c r="H736" i="4" s="1"/>
  <c r="D538" i="4"/>
  <c r="G535" i="4" s="1"/>
  <c r="H535" i="4" s="1"/>
  <c r="G545" i="4"/>
  <c r="H545" i="4" s="1"/>
  <c r="G552" i="4"/>
  <c r="H552" i="4" s="1"/>
  <c r="G551" i="4"/>
  <c r="H551" i="4" s="1"/>
  <c r="G588" i="4"/>
  <c r="H588" i="4" s="1"/>
  <c r="G589" i="4"/>
  <c r="H589" i="4" s="1"/>
  <c r="G614" i="4"/>
  <c r="H614" i="4" s="1"/>
  <c r="G615" i="4"/>
  <c r="H615" i="4" s="1"/>
  <c r="G631" i="4"/>
  <c r="H631" i="4" s="1"/>
  <c r="G733" i="4"/>
  <c r="H733" i="4" s="1"/>
  <c r="G734" i="4"/>
  <c r="H734" i="4" s="1"/>
  <c r="D19" i="5"/>
  <c r="G17" i="5" s="1"/>
  <c r="H17" i="5" s="1"/>
  <c r="G484" i="4"/>
  <c r="H484" i="4" s="1"/>
  <c r="D530" i="4"/>
  <c r="G528" i="4" s="1"/>
  <c r="H528" i="4" s="1"/>
  <c r="G537" i="4"/>
  <c r="H537" i="4" s="1"/>
  <c r="G550" i="4"/>
  <c r="H550" i="4" s="1"/>
  <c r="G587" i="4"/>
  <c r="H587" i="4" s="1"/>
  <c r="G623" i="4"/>
  <c r="H623" i="4" s="1"/>
  <c r="G625" i="4"/>
  <c r="H625" i="4" s="1"/>
  <c r="G671" i="4"/>
  <c r="H671" i="4" s="1"/>
  <c r="G670" i="4"/>
  <c r="H670" i="4" s="1"/>
  <c r="D726" i="4"/>
  <c r="G725" i="4" s="1"/>
  <c r="H725" i="4" s="1"/>
  <c r="G19" i="5"/>
  <c r="H19" i="5" s="1"/>
  <c r="D115" i="5"/>
  <c r="G113" i="5" s="1"/>
  <c r="H113" i="5" s="1"/>
  <c r="G117" i="5"/>
  <c r="H117" i="5" s="1"/>
  <c r="G119" i="5"/>
  <c r="H119" i="5" s="1"/>
  <c r="D306" i="5"/>
  <c r="G305" i="5" s="1"/>
  <c r="H305" i="5" s="1"/>
  <c r="D697" i="4"/>
  <c r="G696" i="4" s="1"/>
  <c r="H696" i="4" s="1"/>
  <c r="G702" i="4"/>
  <c r="H702" i="4" s="1"/>
  <c r="G713" i="4"/>
  <c r="H713" i="4" s="1"/>
  <c r="D755" i="4"/>
  <c r="G755" i="4" s="1"/>
  <c r="H755" i="4" s="1"/>
  <c r="G753" i="4"/>
  <c r="H753" i="4" s="1"/>
  <c r="G236" i="5"/>
  <c r="H236" i="5" s="1"/>
  <c r="G297" i="5"/>
  <c r="H297" i="5" s="1"/>
  <c r="G296" i="5"/>
  <c r="H296" i="5" s="1"/>
  <c r="G628" i="4"/>
  <c r="H628" i="4" s="1"/>
  <c r="G672" i="4"/>
  <c r="H672" i="4" s="1"/>
  <c r="G673" i="4"/>
  <c r="H673" i="4" s="1"/>
  <c r="G677" i="4"/>
  <c r="H677" i="4" s="1"/>
  <c r="G705" i="4"/>
  <c r="H705" i="4" s="1"/>
  <c r="G710" i="4"/>
  <c r="H710" i="4" s="1"/>
  <c r="G737" i="4"/>
  <c r="H737" i="4" s="1"/>
  <c r="G738" i="4"/>
  <c r="H738" i="4" s="1"/>
  <c r="C759" i="4"/>
  <c r="F759" i="4"/>
  <c r="D23" i="5"/>
  <c r="G21" i="5" s="1"/>
  <c r="H21" i="5" s="1"/>
  <c r="G28" i="5"/>
  <c r="H28" i="5" s="1"/>
  <c r="D48" i="5"/>
  <c r="G48" i="5" s="1"/>
  <c r="H48" i="5" s="1"/>
  <c r="D60" i="5"/>
  <c r="G57" i="5" s="1"/>
  <c r="H57" i="5" s="1"/>
  <c r="G88" i="5"/>
  <c r="H88" i="5" s="1"/>
  <c r="G89" i="5"/>
  <c r="H89" i="5" s="1"/>
  <c r="G115" i="5"/>
  <c r="H115" i="5" s="1"/>
  <c r="G222" i="5"/>
  <c r="G293" i="5"/>
  <c r="H293" i="5" s="1"/>
  <c r="I293" i="5" s="1"/>
  <c r="G295" i="5"/>
  <c r="H295" i="5" s="1"/>
  <c r="G668" i="4"/>
  <c r="H668" i="4" s="1"/>
  <c r="D685" i="4"/>
  <c r="G701" i="4"/>
  <c r="H701" i="4" s="1"/>
  <c r="D718" i="4"/>
  <c r="G715" i="4" s="1"/>
  <c r="H715" i="4" s="1"/>
  <c r="G742" i="4"/>
  <c r="H742" i="4" s="1"/>
  <c r="G29" i="5"/>
  <c r="H29" i="5" s="1"/>
  <c r="G31" i="5"/>
  <c r="H31" i="5" s="1"/>
  <c r="G75" i="5"/>
  <c r="H75" i="5" s="1"/>
  <c r="G136" i="5"/>
  <c r="H136" i="5" s="1"/>
  <c r="G134" i="5"/>
  <c r="H134" i="5" s="1"/>
  <c r="D145" i="5"/>
  <c r="G246" i="5"/>
  <c r="H246" i="5" s="1"/>
  <c r="D322" i="5"/>
  <c r="G322" i="5" s="1"/>
  <c r="H322" i="5" s="1"/>
  <c r="G320" i="5"/>
  <c r="H320" i="5" s="1"/>
  <c r="G640" i="4"/>
  <c r="H640" i="4" s="1"/>
  <c r="I638" i="4" s="1"/>
  <c r="G735" i="4"/>
  <c r="H735" i="4" s="1"/>
  <c r="I736" i="4" s="1"/>
  <c r="D743" i="4"/>
  <c r="G740" i="4" s="1"/>
  <c r="H740" i="4" s="1"/>
  <c r="D759" i="4"/>
  <c r="G757" i="4" s="1"/>
  <c r="H757" i="4" s="1"/>
  <c r="G33" i="5"/>
  <c r="H33" i="5" s="1"/>
  <c r="G37" i="5"/>
  <c r="H37" i="5" s="1"/>
  <c r="D40" i="5"/>
  <c r="G38" i="5"/>
  <c r="H38" i="5" s="1"/>
  <c r="G51" i="5"/>
  <c r="H51" i="5" s="1"/>
  <c r="D65" i="5"/>
  <c r="G63" i="5" s="1"/>
  <c r="H63" i="5" s="1"/>
  <c r="D81" i="5"/>
  <c r="G81" i="5" s="1"/>
  <c r="H81" i="5" s="1"/>
  <c r="G140" i="5"/>
  <c r="H140" i="5" s="1"/>
  <c r="G138" i="5"/>
  <c r="H138" i="5" s="1"/>
  <c r="I139" i="5" s="1"/>
  <c r="G316" i="5"/>
  <c r="H316" i="5" s="1"/>
  <c r="G315" i="5"/>
  <c r="H315" i="5" s="1"/>
  <c r="B355" i="5"/>
  <c r="F353" i="5"/>
  <c r="D354" i="5"/>
  <c r="G731" i="4"/>
  <c r="H731" i="4" s="1"/>
  <c r="G732" i="4"/>
  <c r="H732" i="4" s="1"/>
  <c r="G40" i="5"/>
  <c r="H40" i="5" s="1"/>
  <c r="G39" i="5"/>
  <c r="H39" i="5" s="1"/>
  <c r="G67" i="5"/>
  <c r="H67" i="5" s="1"/>
  <c r="I67" i="5" s="1"/>
  <c r="I281" i="5"/>
  <c r="D85" i="5"/>
  <c r="G83" i="5"/>
  <c r="H83" i="5" s="1"/>
  <c r="G202" i="5"/>
  <c r="H202" i="5" s="1"/>
  <c r="D205" i="5"/>
  <c r="G203" i="5"/>
  <c r="H203" i="5" s="1"/>
  <c r="G234" i="5"/>
  <c r="H234" i="5" s="1"/>
  <c r="G232" i="5"/>
  <c r="H232" i="5" s="1"/>
  <c r="I233" i="5" s="1"/>
  <c r="G238" i="5"/>
  <c r="H238" i="5" s="1"/>
  <c r="C347" i="5"/>
  <c r="G678" i="4"/>
  <c r="H678" i="4" s="1"/>
  <c r="G711" i="4"/>
  <c r="H711" i="4" s="1"/>
  <c r="G721" i="4"/>
  <c r="H721" i="4" s="1"/>
  <c r="G722" i="4"/>
  <c r="H722" i="4" s="1"/>
  <c r="G749" i="4"/>
  <c r="H749" i="4" s="1"/>
  <c r="G10" i="5"/>
  <c r="H10" i="5" s="1"/>
  <c r="G35" i="5"/>
  <c r="H35" i="5" s="1"/>
  <c r="G36" i="5"/>
  <c r="H36" i="5" s="1"/>
  <c r="G74" i="5"/>
  <c r="H74" i="5" s="1"/>
  <c r="D99" i="5"/>
  <c r="G97" i="5" s="1"/>
  <c r="H97" i="5" s="1"/>
  <c r="G145" i="5"/>
  <c r="H145" i="5" s="1"/>
  <c r="G158" i="5"/>
  <c r="H158" i="5" s="1"/>
  <c r="G156" i="5"/>
  <c r="H156" i="5" s="1"/>
  <c r="I195" i="5"/>
  <c r="G204" i="5"/>
  <c r="H204" i="5" s="1"/>
  <c r="G205" i="5"/>
  <c r="H205" i="5" s="1"/>
  <c r="G257" i="5"/>
  <c r="H257" i="5" s="1"/>
  <c r="G266" i="5"/>
  <c r="H266" i="5" s="1"/>
  <c r="I267" i="5" s="1"/>
  <c r="G269" i="5"/>
  <c r="H269" i="5" s="1"/>
  <c r="C363" i="5"/>
  <c r="F363" i="5"/>
  <c r="G642" i="4"/>
  <c r="H642" i="4" s="1"/>
  <c r="D7" i="5"/>
  <c r="G30" i="5"/>
  <c r="H30" i="5" s="1"/>
  <c r="D44" i="5"/>
  <c r="G41" i="5" s="1"/>
  <c r="G50" i="5"/>
  <c r="H50" i="5" s="1"/>
  <c r="I50" i="5" s="1"/>
  <c r="G76" i="5"/>
  <c r="H76" i="5" s="1"/>
  <c r="D95" i="5"/>
  <c r="G94" i="5" s="1"/>
  <c r="H94" i="5" s="1"/>
  <c r="G109" i="5"/>
  <c r="H109" i="5" s="1"/>
  <c r="G108" i="5"/>
  <c r="H108" i="5" s="1"/>
  <c r="G135" i="5"/>
  <c r="H135" i="5" s="1"/>
  <c r="D231" i="5"/>
  <c r="G229" i="5" s="1"/>
  <c r="H229" i="5" s="1"/>
  <c r="G244" i="5"/>
  <c r="H244" i="5" s="1"/>
  <c r="D287" i="5"/>
  <c r="G762" i="4"/>
  <c r="H762" i="4" s="1"/>
  <c r="G70" i="5"/>
  <c r="G249" i="5"/>
  <c r="H249" i="5" s="1"/>
  <c r="G248" i="5"/>
  <c r="H248" i="5" s="1"/>
  <c r="G312" i="5"/>
  <c r="H312" i="5" s="1"/>
  <c r="G314" i="5"/>
  <c r="H314" i="5" s="1"/>
  <c r="G332" i="5"/>
  <c r="H332" i="5" s="1"/>
  <c r="G331" i="5"/>
  <c r="H331" i="5" s="1"/>
  <c r="D338" i="5"/>
  <c r="G336" i="5" s="1"/>
  <c r="H336" i="5" s="1"/>
  <c r="G750" i="4"/>
  <c r="H750" i="4" s="1"/>
  <c r="G9" i="5"/>
  <c r="H9" i="5" s="1"/>
  <c r="I9" i="5" s="1"/>
  <c r="G55" i="5"/>
  <c r="H55" i="5" s="1"/>
  <c r="G56" i="5"/>
  <c r="H56" i="5" s="1"/>
  <c r="G72" i="5"/>
  <c r="G77" i="5"/>
  <c r="H77" i="5" s="1"/>
  <c r="G86" i="5"/>
  <c r="H86" i="5" s="1"/>
  <c r="D125" i="5"/>
  <c r="G125" i="5" s="1"/>
  <c r="H125" i="5" s="1"/>
  <c r="G186" i="5"/>
  <c r="H186" i="5" s="1"/>
  <c r="G189" i="5"/>
  <c r="H189" i="5" s="1"/>
  <c r="G220" i="5"/>
  <c r="G228" i="5"/>
  <c r="H228" i="5" s="1"/>
  <c r="G253" i="5"/>
  <c r="H253" i="5" s="1"/>
  <c r="G330" i="5"/>
  <c r="H330" i="5" s="1"/>
  <c r="C747" i="4"/>
  <c r="F763" i="4"/>
  <c r="G110" i="5"/>
  <c r="H110" i="5" s="1"/>
  <c r="G141" i="5"/>
  <c r="H141" i="5" s="1"/>
  <c r="G159" i="5"/>
  <c r="H159" i="5" s="1"/>
  <c r="G173" i="5"/>
  <c r="H173" i="5" s="1"/>
  <c r="D193" i="5"/>
  <c r="G190" i="5" s="1"/>
  <c r="D209" i="5"/>
  <c r="D227" i="5"/>
  <c r="G242" i="5"/>
  <c r="H242" i="5" s="1"/>
  <c r="D245" i="5"/>
  <c r="G243" i="5" s="1"/>
  <c r="H243" i="5" s="1"/>
  <c r="B347" i="5"/>
  <c r="F345" i="5"/>
  <c r="D346" i="5"/>
  <c r="G104" i="5"/>
  <c r="H104" i="5" s="1"/>
  <c r="D133" i="5"/>
  <c r="G131" i="5" s="1"/>
  <c r="H131" i="5" s="1"/>
  <c r="I131" i="5" s="1"/>
  <c r="G139" i="5"/>
  <c r="H139" i="5" s="1"/>
  <c r="G157" i="5"/>
  <c r="H157" i="5" s="1"/>
  <c r="D167" i="5"/>
  <c r="G172" i="5"/>
  <c r="H172" i="5" s="1"/>
  <c r="D185" i="5"/>
  <c r="G183" i="5" s="1"/>
  <c r="H183" i="5" s="1"/>
  <c r="G235" i="5"/>
  <c r="H235" i="5" s="1"/>
  <c r="G254" i="5"/>
  <c r="H254" i="5" s="1"/>
  <c r="I255" i="5" s="1"/>
  <c r="D265" i="5"/>
  <c r="G272" i="5"/>
  <c r="H272" i="5" s="1"/>
  <c r="I273" i="5" s="1"/>
  <c r="G280" i="5"/>
  <c r="D291" i="5"/>
  <c r="G288" i="5" s="1"/>
  <c r="H288" i="5" s="1"/>
  <c r="D310" i="5"/>
  <c r="G310" i="5" s="1"/>
  <c r="H310" i="5" s="1"/>
  <c r="F355" i="5"/>
  <c r="G106" i="5"/>
  <c r="H106" i="5" s="1"/>
  <c r="G133" i="5"/>
  <c r="H133" i="5" s="1"/>
  <c r="G282" i="5"/>
  <c r="G298" i="5"/>
  <c r="H298" i="5" s="1"/>
  <c r="G307" i="5"/>
  <c r="H307" i="5" s="1"/>
  <c r="G317" i="5"/>
  <c r="H317" i="5" s="1"/>
  <c r="G326" i="5"/>
  <c r="H326" i="5" s="1"/>
  <c r="G333" i="5"/>
  <c r="H333" i="5" s="1"/>
  <c r="G339" i="5"/>
  <c r="H339" i="5" s="1"/>
  <c r="G342" i="5"/>
  <c r="H342" i="5" s="1"/>
  <c r="B363" i="5"/>
  <c r="F361" i="5"/>
  <c r="D362" i="5"/>
  <c r="G179" i="5"/>
  <c r="H179" i="5" s="1"/>
  <c r="G201" i="5"/>
  <c r="H201" i="5" s="1"/>
  <c r="I199" i="5" s="1"/>
  <c r="G219" i="5"/>
  <c r="H219" i="5" s="1"/>
  <c r="I217" i="5" s="1"/>
  <c r="G223" i="5"/>
  <c r="H223" i="5" s="1"/>
  <c r="I221" i="5" s="1"/>
  <c r="G239" i="5"/>
  <c r="H239" i="5" s="1"/>
  <c r="G261" i="5"/>
  <c r="H261" i="5" s="1"/>
  <c r="I259" i="5" s="1"/>
  <c r="G279" i="5"/>
  <c r="H279" i="5" s="1"/>
  <c r="I277" i="5" s="1"/>
  <c r="G283" i="5"/>
  <c r="H283" i="5" s="1"/>
  <c r="G299" i="5"/>
  <c r="H299" i="5" s="1"/>
  <c r="G318" i="5"/>
  <c r="H318" i="5" s="1"/>
  <c r="G334" i="5"/>
  <c r="H334" i="5" s="1"/>
  <c r="B367" i="5"/>
  <c r="D129" i="5"/>
  <c r="D149" i="5"/>
  <c r="G146" i="5" s="1"/>
  <c r="H146" i="5" s="1"/>
  <c r="D171" i="5"/>
  <c r="G251" i="5"/>
  <c r="H251" i="5" s="1"/>
  <c r="D351" i="5"/>
  <c r="G351" i="5" s="1"/>
  <c r="H351" i="5" s="1"/>
  <c r="D359" i="5"/>
  <c r="G358" i="5" s="1"/>
  <c r="H358" i="5" s="1"/>
  <c r="G111" i="5"/>
  <c r="H111" i="5" s="1"/>
  <c r="F367" i="5"/>
  <c r="I182" i="4" l="1"/>
  <c r="I17" i="3"/>
  <c r="G25" i="2"/>
  <c r="H25" i="2" s="1"/>
  <c r="G364" i="4"/>
  <c r="H364" i="4" s="1"/>
  <c r="G365" i="4"/>
  <c r="H365" i="4" s="1"/>
  <c r="G323" i="5"/>
  <c r="H323" i="5" s="1"/>
  <c r="G184" i="5"/>
  <c r="H184" i="5" s="1"/>
  <c r="G335" i="5"/>
  <c r="H335" i="5" s="1"/>
  <c r="I336" i="5" s="1"/>
  <c r="G99" i="5"/>
  <c r="H99" i="5" s="1"/>
  <c r="G717" i="4"/>
  <c r="H717" i="4" s="1"/>
  <c r="G697" i="4"/>
  <c r="H697" i="4" s="1"/>
  <c r="G20" i="5"/>
  <c r="H20" i="5" s="1"/>
  <c r="G694" i="4"/>
  <c r="H694" i="4" s="1"/>
  <c r="G723" i="4"/>
  <c r="H723" i="4" s="1"/>
  <c r="G687" i="4"/>
  <c r="H687" i="4" s="1"/>
  <c r="G669" i="4"/>
  <c r="H669" i="4" s="1"/>
  <c r="G490" i="4"/>
  <c r="H490" i="4" s="1"/>
  <c r="G650" i="4"/>
  <c r="H650" i="4" s="1"/>
  <c r="I650" i="4" s="1"/>
  <c r="G647" i="4"/>
  <c r="H647" i="4" s="1"/>
  <c r="I348" i="4"/>
  <c r="I377" i="4"/>
  <c r="I279" i="4"/>
  <c r="G266" i="4"/>
  <c r="H266" i="4" s="1"/>
  <c r="I267" i="4" s="1"/>
  <c r="G101" i="4"/>
  <c r="H101" i="4" s="1"/>
  <c r="I17" i="4"/>
  <c r="I129" i="3"/>
  <c r="G128" i="4"/>
  <c r="H128" i="4" s="1"/>
  <c r="G336" i="4"/>
  <c r="H336" i="4" s="1"/>
  <c r="G38" i="4"/>
  <c r="H38" i="4" s="1"/>
  <c r="G289" i="4"/>
  <c r="H289" i="4" s="1"/>
  <c r="G102" i="3"/>
  <c r="H102" i="3" s="1"/>
  <c r="G206" i="3"/>
  <c r="H206" i="3" s="1"/>
  <c r="I207" i="3" s="1"/>
  <c r="G25" i="3"/>
  <c r="H25" i="3" s="1"/>
  <c r="I25" i="3" s="1"/>
  <c r="G49" i="3"/>
  <c r="H49" i="3" s="1"/>
  <c r="G199" i="3"/>
  <c r="H199" i="3" s="1"/>
  <c r="G111" i="4"/>
  <c r="H111" i="4" s="1"/>
  <c r="I111" i="4" s="1"/>
  <c r="G16" i="4"/>
  <c r="H16" i="4" s="1"/>
  <c r="G19" i="4"/>
  <c r="H19" i="4" s="1"/>
  <c r="G27" i="5"/>
  <c r="H27" i="5" s="1"/>
  <c r="G317" i="4"/>
  <c r="H317" i="4" s="1"/>
  <c r="I316" i="4" s="1"/>
  <c r="G177" i="4"/>
  <c r="G185" i="4"/>
  <c r="H185" i="4" s="1"/>
  <c r="G252" i="5"/>
  <c r="I679" i="4"/>
  <c r="G724" i="4"/>
  <c r="H724" i="4" s="1"/>
  <c r="I675" i="4"/>
  <c r="I328" i="4"/>
  <c r="G716" i="4"/>
  <c r="H716" i="4" s="1"/>
  <c r="I716" i="4" s="1"/>
  <c r="G155" i="4"/>
  <c r="H155" i="4" s="1"/>
  <c r="G9" i="4"/>
  <c r="H9" i="4" s="1"/>
  <c r="I198" i="4"/>
  <c r="G80" i="4"/>
  <c r="H80" i="4" s="1"/>
  <c r="G48" i="3"/>
  <c r="H48" i="3" s="1"/>
  <c r="I49" i="3" s="1"/>
  <c r="G22" i="2"/>
  <c r="H22" i="2" s="1"/>
  <c r="I23" i="2" s="1"/>
  <c r="G153" i="5"/>
  <c r="H153" i="5" s="1"/>
  <c r="I153" i="5" s="1"/>
  <c r="G152" i="4"/>
  <c r="H152" i="4" s="1"/>
  <c r="I153" i="4" s="1"/>
  <c r="G211" i="4"/>
  <c r="H211" i="4" s="1"/>
  <c r="I324" i="5"/>
  <c r="G338" i="5"/>
  <c r="H338" i="5" s="1"/>
  <c r="G337" i="5"/>
  <c r="H337" i="5" s="1"/>
  <c r="G752" i="4"/>
  <c r="H752" i="4" s="1"/>
  <c r="I753" i="4" s="1"/>
  <c r="G98" i="5"/>
  <c r="H98" i="5" s="1"/>
  <c r="G662" i="4"/>
  <c r="H662" i="4" s="1"/>
  <c r="I663" i="4" s="1"/>
  <c r="G699" i="4"/>
  <c r="H699" i="4" s="1"/>
  <c r="G198" i="3"/>
  <c r="H198" i="3" s="1"/>
  <c r="I332" i="4"/>
  <c r="I67" i="4"/>
  <c r="G104" i="3"/>
  <c r="H104" i="3" s="1"/>
  <c r="G176" i="3"/>
  <c r="H176" i="3" s="1"/>
  <c r="I174" i="3" s="1"/>
  <c r="G140" i="3"/>
  <c r="H140" i="3" s="1"/>
  <c r="G28" i="3"/>
  <c r="H28" i="3" s="1"/>
  <c r="G14" i="2"/>
  <c r="H14" i="2" s="1"/>
  <c r="G337" i="4"/>
  <c r="H337" i="4" s="1"/>
  <c r="G188" i="3"/>
  <c r="H188" i="3" s="1"/>
  <c r="G188" i="4"/>
  <c r="H188" i="4" s="1"/>
  <c r="G200" i="3"/>
  <c r="H200" i="3" s="1"/>
  <c r="I198" i="3" s="1"/>
  <c r="G341" i="5"/>
  <c r="H341" i="5" s="1"/>
  <c r="I340" i="5" s="1"/>
  <c r="G359" i="5"/>
  <c r="H359" i="5" s="1"/>
  <c r="I105" i="5"/>
  <c r="I251" i="5"/>
  <c r="I177" i="5"/>
  <c r="G754" i="4"/>
  <c r="H754" i="4" s="1"/>
  <c r="G26" i="5"/>
  <c r="H26" i="5" s="1"/>
  <c r="I117" i="5"/>
  <c r="G182" i="5"/>
  <c r="H182" i="5" s="1"/>
  <c r="G321" i="5"/>
  <c r="H321" i="5" s="1"/>
  <c r="G123" i="5"/>
  <c r="H123" i="5" s="1"/>
  <c r="G92" i="5"/>
  <c r="H92" i="5" s="1"/>
  <c r="I157" i="5"/>
  <c r="G356" i="5"/>
  <c r="H356" i="5" s="1"/>
  <c r="G756" i="4"/>
  <c r="H756" i="4" s="1"/>
  <c r="G651" i="4"/>
  <c r="H651" i="4" s="1"/>
  <c r="G16" i="5"/>
  <c r="H16" i="5" s="1"/>
  <c r="I450" i="4"/>
  <c r="G437" i="4"/>
  <c r="H437" i="4" s="1"/>
  <c r="G489" i="4"/>
  <c r="H489" i="4" s="1"/>
  <c r="G523" i="4"/>
  <c r="H523" i="4" s="1"/>
  <c r="I524" i="4" s="1"/>
  <c r="G645" i="4"/>
  <c r="H645" i="4" s="1"/>
  <c r="I646" i="4" s="1"/>
  <c r="I418" i="4"/>
  <c r="I85" i="3"/>
  <c r="I247" i="4"/>
  <c r="G51" i="3"/>
  <c r="H51" i="3" s="1"/>
  <c r="G174" i="3"/>
  <c r="H174" i="3" s="1"/>
  <c r="G64" i="3"/>
  <c r="H64" i="3" s="1"/>
  <c r="G208" i="3"/>
  <c r="H208" i="3" s="1"/>
  <c r="G53" i="3"/>
  <c r="H53" i="3" s="1"/>
  <c r="G163" i="3"/>
  <c r="H163" i="3" s="1"/>
  <c r="G367" i="4"/>
  <c r="H367" i="4" s="1"/>
  <c r="I365" i="4" s="1"/>
  <c r="G544" i="4"/>
  <c r="H544" i="4" s="1"/>
  <c r="G546" i="4"/>
  <c r="H546" i="4" s="1"/>
  <c r="G543" i="4"/>
  <c r="H543" i="4" s="1"/>
  <c r="G302" i="4"/>
  <c r="H302" i="4" s="1"/>
  <c r="G299" i="4"/>
  <c r="H299" i="4" s="1"/>
  <c r="I300" i="4" s="1"/>
  <c r="I626" i="4"/>
  <c r="D217" i="3"/>
  <c r="G214" i="3" s="1"/>
  <c r="H214" i="3" s="1"/>
  <c r="I157" i="3"/>
  <c r="I202" i="3"/>
  <c r="G166" i="4"/>
  <c r="H166" i="4" s="1"/>
  <c r="G287" i="4"/>
  <c r="H287" i="4" s="1"/>
  <c r="G40" i="4"/>
  <c r="H40" i="4" s="1"/>
  <c r="G173" i="3"/>
  <c r="H173" i="3" s="1"/>
  <c r="G59" i="4"/>
  <c r="H59" i="4" s="1"/>
  <c r="G329" i="5"/>
  <c r="H329" i="5" s="1"/>
  <c r="G121" i="3"/>
  <c r="H121" i="3" s="1"/>
  <c r="I121" i="3" s="1"/>
  <c r="G24" i="5"/>
  <c r="H24" i="5" s="1"/>
  <c r="G188" i="5"/>
  <c r="H188" i="5" s="1"/>
  <c r="G187" i="5"/>
  <c r="H187" i="5" s="1"/>
  <c r="G373" i="4"/>
  <c r="H373" i="4" s="1"/>
  <c r="I373" i="4" s="1"/>
  <c r="G23" i="5"/>
  <c r="H23" i="5" s="1"/>
  <c r="I749" i="4"/>
  <c r="G688" i="4"/>
  <c r="H688" i="4" s="1"/>
  <c r="I687" i="4" s="1"/>
  <c r="I654" i="4"/>
  <c r="G328" i="5"/>
  <c r="H328" i="5" s="1"/>
  <c r="I328" i="5" s="1"/>
  <c r="G93" i="5"/>
  <c r="H93" i="5" s="1"/>
  <c r="G245" i="5"/>
  <c r="H245" i="5" s="1"/>
  <c r="G726" i="4"/>
  <c r="H726" i="4" s="1"/>
  <c r="G124" i="5"/>
  <c r="H124" i="5" s="1"/>
  <c r="G706" i="4"/>
  <c r="H706" i="4" s="1"/>
  <c r="G695" i="4"/>
  <c r="H695" i="4" s="1"/>
  <c r="G44" i="5"/>
  <c r="H44" i="5" s="1"/>
  <c r="I589" i="4"/>
  <c r="G689" i="4"/>
  <c r="H689" i="4" s="1"/>
  <c r="G439" i="4"/>
  <c r="H439" i="4" s="1"/>
  <c r="I540" i="4"/>
  <c r="G410" i="4"/>
  <c r="H410" i="4" s="1"/>
  <c r="G703" i="4"/>
  <c r="H703" i="4" s="1"/>
  <c r="I704" i="4" s="1"/>
  <c r="G412" i="4"/>
  <c r="H412" i="4" s="1"/>
  <c r="G660" i="4"/>
  <c r="H660" i="4" s="1"/>
  <c r="G409" i="4"/>
  <c r="H409" i="4" s="1"/>
  <c r="G389" i="4"/>
  <c r="H389" i="4" s="1"/>
  <c r="G391" i="4"/>
  <c r="H391" i="4" s="1"/>
  <c r="I361" i="4"/>
  <c r="G98" i="4"/>
  <c r="H98" i="4" s="1"/>
  <c r="G142" i="3"/>
  <c r="H142" i="3" s="1"/>
  <c r="I41" i="3"/>
  <c r="G129" i="4"/>
  <c r="H129" i="4" s="1"/>
  <c r="I129" i="4" s="1"/>
  <c r="I170" i="3"/>
  <c r="G27" i="3"/>
  <c r="H27" i="3" s="1"/>
  <c r="G196" i="3"/>
  <c r="H196" i="3" s="1"/>
  <c r="G41" i="4"/>
  <c r="H41" i="4" s="1"/>
  <c r="G31" i="3"/>
  <c r="H31" i="3" s="1"/>
  <c r="G56" i="3"/>
  <c r="H56" i="3" s="1"/>
  <c r="G26" i="3"/>
  <c r="H26" i="3" s="1"/>
  <c r="G6" i="2"/>
  <c r="H6" i="2" s="1"/>
  <c r="I7" i="2" s="1"/>
  <c r="G94" i="4"/>
  <c r="H94" i="4" s="1"/>
  <c r="G95" i="4"/>
  <c r="H95" i="4" s="1"/>
  <c r="G97" i="4"/>
  <c r="H97" i="4" s="1"/>
  <c r="G96" i="4"/>
  <c r="H96" i="4" s="1"/>
  <c r="G78" i="5"/>
  <c r="H78" i="5" s="1"/>
  <c r="G80" i="5"/>
  <c r="H80" i="5" s="1"/>
  <c r="G79" i="5"/>
  <c r="H79" i="5" s="1"/>
  <c r="G304" i="5"/>
  <c r="H304" i="5" s="1"/>
  <c r="G306" i="5"/>
  <c r="H306" i="5" s="1"/>
  <c r="G303" i="5"/>
  <c r="H303" i="5" s="1"/>
  <c r="G691" i="4"/>
  <c r="H691" i="4" s="1"/>
  <c r="G692" i="4"/>
  <c r="H692" i="4" s="1"/>
  <c r="G693" i="4"/>
  <c r="H693" i="4" s="1"/>
  <c r="G382" i="4"/>
  <c r="H382" i="4" s="1"/>
  <c r="G383" i="4"/>
  <c r="H383" i="4" s="1"/>
  <c r="G381" i="4"/>
  <c r="H381" i="4" s="1"/>
  <c r="G380" i="4"/>
  <c r="H380" i="4" s="1"/>
  <c r="I405" i="4"/>
  <c r="I69" i="3"/>
  <c r="G287" i="5"/>
  <c r="H287" i="5" s="1"/>
  <c r="G285" i="5"/>
  <c r="H285" i="5" s="1"/>
  <c r="G284" i="5"/>
  <c r="H284" i="5" s="1"/>
  <c r="G127" i="5"/>
  <c r="H127" i="5" s="1"/>
  <c r="G129" i="5"/>
  <c r="H129" i="5" s="1"/>
  <c r="G126" i="5"/>
  <c r="H126" i="5" s="1"/>
  <c r="G225" i="5"/>
  <c r="H225" i="5" s="1"/>
  <c r="G224" i="5"/>
  <c r="H224" i="5" s="1"/>
  <c r="G226" i="5"/>
  <c r="H226" i="5" s="1"/>
  <c r="G747" i="4"/>
  <c r="H747" i="4" s="1"/>
  <c r="G746" i="4"/>
  <c r="H746" i="4" s="1"/>
  <c r="I247" i="5"/>
  <c r="G619" i="4"/>
  <c r="H619" i="4" s="1"/>
  <c r="G617" i="4"/>
  <c r="H617" i="4" s="1"/>
  <c r="G618" i="4"/>
  <c r="H618" i="4" s="1"/>
  <c r="G620" i="4"/>
  <c r="H620" i="4" s="1"/>
  <c r="G516" i="4"/>
  <c r="H516" i="4" s="1"/>
  <c r="G517" i="4"/>
  <c r="H517" i="4" s="1"/>
  <c r="G515" i="4"/>
  <c r="H515" i="4" s="1"/>
  <c r="G468" i="4"/>
  <c r="H468" i="4" s="1"/>
  <c r="G466" i="4"/>
  <c r="H466" i="4" s="1"/>
  <c r="G469" i="4"/>
  <c r="H469" i="4" s="1"/>
  <c r="G454" i="4"/>
  <c r="H454" i="4" s="1"/>
  <c r="G456" i="4"/>
  <c r="H456" i="4" s="1"/>
  <c r="G453" i="4"/>
  <c r="H453" i="4" s="1"/>
  <c r="I454" i="4" s="1"/>
  <c r="I99" i="4"/>
  <c r="I81" i="3"/>
  <c r="G147" i="5"/>
  <c r="H147" i="5" s="1"/>
  <c r="G148" i="5"/>
  <c r="H148" i="5" s="1"/>
  <c r="G263" i="5"/>
  <c r="H263" i="5" s="1"/>
  <c r="G262" i="5"/>
  <c r="H262" i="5" s="1"/>
  <c r="G265" i="5"/>
  <c r="H265" i="5" s="1"/>
  <c r="I667" i="4"/>
  <c r="G744" i="4"/>
  <c r="H744" i="4" s="1"/>
  <c r="G745" i="4"/>
  <c r="H745" i="4" s="1"/>
  <c r="G189" i="3"/>
  <c r="H189" i="3" s="1"/>
  <c r="G191" i="3"/>
  <c r="H191" i="3" s="1"/>
  <c r="G60" i="3"/>
  <c r="H60" i="3" s="1"/>
  <c r="G62" i="3"/>
  <c r="H62" i="3" s="1"/>
  <c r="G63" i="3"/>
  <c r="H63" i="3" s="1"/>
  <c r="G61" i="3"/>
  <c r="H61" i="3" s="1"/>
  <c r="I332" i="5"/>
  <c r="G227" i="5"/>
  <c r="H227" i="5" s="1"/>
  <c r="G353" i="5"/>
  <c r="H353" i="5" s="1"/>
  <c r="G352" i="5"/>
  <c r="H352" i="5" s="1"/>
  <c r="D355" i="5"/>
  <c r="G143" i="5"/>
  <c r="H143" i="5" s="1"/>
  <c r="G142" i="5"/>
  <c r="H142" i="5" s="1"/>
  <c r="G144" i="5"/>
  <c r="H144" i="5" s="1"/>
  <c r="G286" i="5"/>
  <c r="H286" i="5" s="1"/>
  <c r="G7" i="4"/>
  <c r="H7" i="4" s="1"/>
  <c r="G5" i="4"/>
  <c r="H5" i="4" s="1"/>
  <c r="I4" i="4" s="1"/>
  <c r="G4" i="4"/>
  <c r="I194" i="4"/>
  <c r="G149" i="5"/>
  <c r="H149" i="5" s="1"/>
  <c r="G244" i="4"/>
  <c r="H244" i="4" s="1"/>
  <c r="G245" i="4"/>
  <c r="H245" i="4" s="1"/>
  <c r="G243" i="4"/>
  <c r="H243" i="4" s="1"/>
  <c r="G242" i="4"/>
  <c r="H242" i="4" s="1"/>
  <c r="G264" i="5"/>
  <c r="H264" i="5" s="1"/>
  <c r="G290" i="5"/>
  <c r="H290" i="5" s="1"/>
  <c r="G289" i="5"/>
  <c r="H289" i="5" s="1"/>
  <c r="G291" i="5"/>
  <c r="H291" i="5" s="1"/>
  <c r="I109" i="5"/>
  <c r="G45" i="5"/>
  <c r="H45" i="5" s="1"/>
  <c r="G46" i="5"/>
  <c r="H46" i="5" s="1"/>
  <c r="G47" i="5"/>
  <c r="H47" i="5" s="1"/>
  <c r="I720" i="4"/>
  <c r="G260" i="4"/>
  <c r="H260" i="4" s="1"/>
  <c r="G258" i="4"/>
  <c r="H258" i="4" s="1"/>
  <c r="G259" i="4"/>
  <c r="H259" i="4" s="1"/>
  <c r="G261" i="4"/>
  <c r="H261" i="4" s="1"/>
  <c r="G235" i="4"/>
  <c r="H235" i="4" s="1"/>
  <c r="G236" i="4"/>
  <c r="G234" i="4"/>
  <c r="G237" i="4"/>
  <c r="H237" i="4" s="1"/>
  <c r="G162" i="4"/>
  <c r="H162" i="4" s="1"/>
  <c r="G161" i="4"/>
  <c r="H161" i="4" s="1"/>
  <c r="G160" i="4"/>
  <c r="H160" i="4" s="1"/>
  <c r="G163" i="4"/>
  <c r="H163" i="4" s="1"/>
  <c r="G190" i="3"/>
  <c r="H190" i="3" s="1"/>
  <c r="G165" i="5"/>
  <c r="H165" i="5" s="1"/>
  <c r="G166" i="5"/>
  <c r="H166" i="5" s="1"/>
  <c r="G634" i="4"/>
  <c r="H634" i="4" s="1"/>
  <c r="G636" i="4"/>
  <c r="H636" i="4" s="1"/>
  <c r="G633" i="4"/>
  <c r="H633" i="4" s="1"/>
  <c r="G635" i="4"/>
  <c r="H635" i="4" s="1"/>
  <c r="G565" i="4"/>
  <c r="H565" i="4" s="1"/>
  <c r="G566" i="4"/>
  <c r="H566" i="4" s="1"/>
  <c r="G564" i="4"/>
  <c r="H564" i="4" s="1"/>
  <c r="G563" i="4"/>
  <c r="H563" i="4" s="1"/>
  <c r="I434" i="4"/>
  <c r="G239" i="4"/>
  <c r="H239" i="4" s="1"/>
  <c r="G238" i="4"/>
  <c r="H238" i="4" s="1"/>
  <c r="G240" i="4"/>
  <c r="H240" i="4" s="1"/>
  <c r="G241" i="4"/>
  <c r="H241" i="4" s="1"/>
  <c r="G251" i="4"/>
  <c r="H251" i="4" s="1"/>
  <c r="G253" i="4"/>
  <c r="H253" i="4" s="1"/>
  <c r="G250" i="4"/>
  <c r="H250" i="4" s="1"/>
  <c r="G114" i="3"/>
  <c r="H114" i="3" s="1"/>
  <c r="G115" i="3"/>
  <c r="H115" i="3" s="1"/>
  <c r="G113" i="3"/>
  <c r="H113" i="3" s="1"/>
  <c r="G112" i="3"/>
  <c r="H112" i="3" s="1"/>
  <c r="G13" i="3"/>
  <c r="H13" i="3" s="1"/>
  <c r="G12" i="3"/>
  <c r="H12" i="3" s="1"/>
  <c r="G14" i="3"/>
  <c r="H14" i="3" s="1"/>
  <c r="G15" i="3"/>
  <c r="H15" i="3" s="1"/>
  <c r="I145" i="3"/>
  <c r="G207" i="5"/>
  <c r="H207" i="5" s="1"/>
  <c r="G206" i="5"/>
  <c r="H206" i="5" s="1"/>
  <c r="G209" i="5"/>
  <c r="H209" i="5" s="1"/>
  <c r="G208" i="5"/>
  <c r="H208" i="5" s="1"/>
  <c r="G458" i="4"/>
  <c r="H458" i="4" s="1"/>
  <c r="G457" i="4"/>
  <c r="H457" i="4" s="1"/>
  <c r="I458" i="4" s="1"/>
  <c r="G460" i="4"/>
  <c r="H460" i="4" s="1"/>
  <c r="G459" i="4"/>
  <c r="H459" i="4" s="1"/>
  <c r="G170" i="5"/>
  <c r="H170" i="5" s="1"/>
  <c r="G169" i="5"/>
  <c r="H169" i="5" s="1"/>
  <c r="G168" i="5"/>
  <c r="H168" i="5" s="1"/>
  <c r="G171" i="5"/>
  <c r="H171" i="5" s="1"/>
  <c r="G167" i="5"/>
  <c r="H167" i="5" s="1"/>
  <c r="G164" i="5"/>
  <c r="H164" i="5" s="1"/>
  <c r="D347" i="5"/>
  <c r="G345" i="5" s="1"/>
  <c r="H345" i="5" s="1"/>
  <c r="I312" i="5"/>
  <c r="G128" i="5"/>
  <c r="H128" i="5" s="1"/>
  <c r="G683" i="4"/>
  <c r="H683" i="4" s="1"/>
  <c r="G684" i="4"/>
  <c r="H684" i="4" s="1"/>
  <c r="G685" i="4"/>
  <c r="H685" i="4" s="1"/>
  <c r="G682" i="4"/>
  <c r="H682" i="4" s="1"/>
  <c r="G514" i="4"/>
  <c r="H514" i="4" s="1"/>
  <c r="G397" i="4"/>
  <c r="H397" i="4" s="1"/>
  <c r="G399" i="4"/>
  <c r="H399" i="4" s="1"/>
  <c r="G398" i="4"/>
  <c r="H398" i="4" s="1"/>
  <c r="G396" i="4"/>
  <c r="H396" i="4" s="1"/>
  <c r="I397" i="4" s="1"/>
  <c r="G222" i="3"/>
  <c r="H222" i="3" s="1"/>
  <c r="G223" i="3"/>
  <c r="H223" i="3" s="1"/>
  <c r="G324" i="4"/>
  <c r="H324" i="4" s="1"/>
  <c r="G326" i="4"/>
  <c r="H326" i="4" s="1"/>
  <c r="G323" i="4"/>
  <c r="H323" i="4" s="1"/>
  <c r="G97" i="3"/>
  <c r="H97" i="3" s="1"/>
  <c r="G96" i="3"/>
  <c r="H96" i="3" s="1"/>
  <c r="G98" i="3"/>
  <c r="H98" i="3" s="1"/>
  <c r="G99" i="3"/>
  <c r="H99" i="3" s="1"/>
  <c r="G84" i="5"/>
  <c r="H84" i="5" s="1"/>
  <c r="G82" i="5"/>
  <c r="H82" i="5" s="1"/>
  <c r="I316" i="5"/>
  <c r="G64" i="5"/>
  <c r="H64" i="5" s="1"/>
  <c r="G65" i="5"/>
  <c r="H65" i="5" s="1"/>
  <c r="G62" i="5"/>
  <c r="H62" i="5" s="1"/>
  <c r="I29" i="5"/>
  <c r="G96" i="5"/>
  <c r="H96" i="5" s="1"/>
  <c r="I97" i="5" s="1"/>
  <c r="G595" i="4"/>
  <c r="H595" i="4" s="1"/>
  <c r="G593" i="4"/>
  <c r="H593" i="4" s="1"/>
  <c r="I54" i="5"/>
  <c r="G741" i="4"/>
  <c r="H741" i="4" s="1"/>
  <c r="G422" i="4"/>
  <c r="H422" i="4" s="1"/>
  <c r="G424" i="4"/>
  <c r="H424" i="4" s="1"/>
  <c r="G582" i="4"/>
  <c r="H582" i="4" s="1"/>
  <c r="G580" i="4"/>
  <c r="H580" i="4" s="1"/>
  <c r="I548" i="4"/>
  <c r="I499" i="4"/>
  <c r="I308" i="4"/>
  <c r="G416" i="4"/>
  <c r="H416" i="4" s="1"/>
  <c r="G415" i="4"/>
  <c r="H415" i="4" s="1"/>
  <c r="I414" i="4" s="1"/>
  <c r="G270" i="4"/>
  <c r="H270" i="4" s="1"/>
  <c r="G272" i="4"/>
  <c r="H272" i="4" s="1"/>
  <c r="I105" i="3"/>
  <c r="G116" i="3"/>
  <c r="H116" i="3" s="1"/>
  <c r="G118" i="3"/>
  <c r="H118" i="3" s="1"/>
  <c r="G117" i="3"/>
  <c r="H117" i="3" s="1"/>
  <c r="I483" i="4"/>
  <c r="I173" i="4"/>
  <c r="I336" i="4"/>
  <c r="G491" i="4"/>
  <c r="H491" i="4" s="1"/>
  <c r="I491" i="4" s="1"/>
  <c r="G139" i="4"/>
  <c r="H139" i="4" s="1"/>
  <c r="G138" i="4"/>
  <c r="H138" i="4" s="1"/>
  <c r="G256" i="4"/>
  <c r="H256" i="4" s="1"/>
  <c r="I255" i="4" s="1"/>
  <c r="G8" i="3"/>
  <c r="H8" i="3" s="1"/>
  <c r="G9" i="3"/>
  <c r="H9" i="3" s="1"/>
  <c r="D13" i="2"/>
  <c r="G11" i="2" s="1"/>
  <c r="H11" i="2" s="1"/>
  <c r="G122" i="5"/>
  <c r="H122" i="5" s="1"/>
  <c r="I122" i="5" s="1"/>
  <c r="G60" i="5"/>
  <c r="H60" i="5" s="1"/>
  <c r="G319" i="5"/>
  <c r="H319" i="5" s="1"/>
  <c r="I320" i="5" s="1"/>
  <c r="I135" i="5"/>
  <c r="G743" i="4"/>
  <c r="H743" i="4" s="1"/>
  <c r="G59" i="5"/>
  <c r="H59" i="5" s="1"/>
  <c r="I297" i="5"/>
  <c r="G18" i="5"/>
  <c r="H18" i="5" s="1"/>
  <c r="I17" i="5" s="1"/>
  <c r="G571" i="4"/>
  <c r="H571" i="4" s="1"/>
  <c r="G573" i="4"/>
  <c r="H573" i="4" s="1"/>
  <c r="G661" i="4"/>
  <c r="H661" i="4" s="1"/>
  <c r="G432" i="4"/>
  <c r="H432" i="4" s="1"/>
  <c r="G431" i="4"/>
  <c r="H431" i="4" s="1"/>
  <c r="G429" i="4"/>
  <c r="H429" i="4" s="1"/>
  <c r="I446" i="4"/>
  <c r="G354" i="4"/>
  <c r="H354" i="4" s="1"/>
  <c r="G353" i="4"/>
  <c r="H353" i="4" s="1"/>
  <c r="I353" i="4" s="1"/>
  <c r="D221" i="3"/>
  <c r="G220" i="3" s="1"/>
  <c r="H220" i="3" s="1"/>
  <c r="I503" i="4"/>
  <c r="I369" i="4"/>
  <c r="G84" i="4"/>
  <c r="H84" i="4" s="1"/>
  <c r="G64" i="4"/>
  <c r="G65" i="4"/>
  <c r="H65" i="4" s="1"/>
  <c r="I62" i="4" s="1"/>
  <c r="G210" i="4"/>
  <c r="H210" i="4" s="1"/>
  <c r="I210" i="4" s="1"/>
  <c r="G77" i="3"/>
  <c r="H77" i="3" s="1"/>
  <c r="G79" i="3"/>
  <c r="H79" i="3" s="1"/>
  <c r="G149" i="4"/>
  <c r="H149" i="4" s="1"/>
  <c r="G148" i="4"/>
  <c r="H148" i="4" s="1"/>
  <c r="G150" i="4"/>
  <c r="H150" i="4" s="1"/>
  <c r="G36" i="4"/>
  <c r="H36" i="4" s="1"/>
  <c r="I37" i="4" s="1"/>
  <c r="G177" i="3"/>
  <c r="H177" i="3" s="1"/>
  <c r="G179" i="3"/>
  <c r="H179" i="3" s="1"/>
  <c r="G178" i="3"/>
  <c r="H178" i="3" s="1"/>
  <c r="I91" i="4"/>
  <c r="G123" i="4"/>
  <c r="H123" i="4" s="1"/>
  <c r="I120" i="4" s="1"/>
  <c r="I312" i="4"/>
  <c r="G65" i="3"/>
  <c r="H65" i="3" s="1"/>
  <c r="G20" i="4"/>
  <c r="H20" i="4" s="1"/>
  <c r="G57" i="3"/>
  <c r="H57" i="3" s="1"/>
  <c r="I57" i="3" s="1"/>
  <c r="G100" i="3"/>
  <c r="H100" i="3" s="1"/>
  <c r="G212" i="4"/>
  <c r="H212" i="4" s="1"/>
  <c r="I71" i="4"/>
  <c r="I275" i="4"/>
  <c r="G11" i="3"/>
  <c r="H11" i="3" s="1"/>
  <c r="G74" i="3"/>
  <c r="H74" i="3" s="1"/>
  <c r="I73" i="3" s="1"/>
  <c r="G57" i="4"/>
  <c r="H57" i="4" s="1"/>
  <c r="I57" i="4" s="1"/>
  <c r="G58" i="3"/>
  <c r="H58" i="3" s="1"/>
  <c r="G53" i="4"/>
  <c r="H53" i="4" s="1"/>
  <c r="G75" i="3"/>
  <c r="H75" i="3" s="1"/>
  <c r="D367" i="5"/>
  <c r="G364" i="5" s="1"/>
  <c r="H364" i="5" s="1"/>
  <c r="G365" i="5"/>
  <c r="H365" i="5" s="1"/>
  <c r="G185" i="5"/>
  <c r="H185" i="5" s="1"/>
  <c r="I183" i="5" s="1"/>
  <c r="I229" i="5"/>
  <c r="I87" i="5"/>
  <c r="G42" i="5"/>
  <c r="H42" i="5" s="1"/>
  <c r="I75" i="5"/>
  <c r="I712" i="4"/>
  <c r="I732" i="4"/>
  <c r="G230" i="5"/>
  <c r="H230" i="5" s="1"/>
  <c r="G95" i="5"/>
  <c r="H95" i="5" s="1"/>
  <c r="I93" i="5" s="1"/>
  <c r="G357" i="5"/>
  <c r="H357" i="5" s="1"/>
  <c r="I357" i="5" s="1"/>
  <c r="I552" i="4"/>
  <c r="I560" i="4"/>
  <c r="G760" i="4"/>
  <c r="H760" i="4" s="1"/>
  <c r="I642" i="4"/>
  <c r="G103" i="5"/>
  <c r="H103" i="5" s="1"/>
  <c r="G425" i="4"/>
  <c r="H425" i="4" s="1"/>
  <c r="G427" i="4"/>
  <c r="H427" i="4" s="1"/>
  <c r="G574" i="4"/>
  <c r="H574" i="4" s="1"/>
  <c r="G428" i="4"/>
  <c r="H428" i="4" s="1"/>
  <c r="G572" i="4"/>
  <c r="H572" i="4" s="1"/>
  <c r="G495" i="4"/>
  <c r="H495" i="4" s="1"/>
  <c r="G442" i="4"/>
  <c r="H442" i="4" s="1"/>
  <c r="G443" i="4"/>
  <c r="H443" i="4" s="1"/>
  <c r="G441" i="4"/>
  <c r="H441" i="4" s="1"/>
  <c r="G527" i="4"/>
  <c r="H527" i="4" s="1"/>
  <c r="I528" i="4" s="1"/>
  <c r="I389" i="4"/>
  <c r="I222" i="4"/>
  <c r="G341" i="4"/>
  <c r="H341" i="4" s="1"/>
  <c r="I340" i="4" s="1"/>
  <c r="G340" i="4"/>
  <c r="H340" i="4" s="1"/>
  <c r="G85" i="4"/>
  <c r="H85" i="4" s="1"/>
  <c r="I385" i="4"/>
  <c r="G77" i="4"/>
  <c r="H77" i="4" s="1"/>
  <c r="G76" i="4"/>
  <c r="H76" i="4" s="1"/>
  <c r="G267" i="4"/>
  <c r="H267" i="4" s="1"/>
  <c r="G320" i="4"/>
  <c r="H320" i="4" s="1"/>
  <c r="G319" i="4"/>
  <c r="H319" i="4" s="1"/>
  <c r="I320" i="4" s="1"/>
  <c r="G322" i="4"/>
  <c r="H322" i="4" s="1"/>
  <c r="G132" i="4"/>
  <c r="H132" i="4" s="1"/>
  <c r="G180" i="3"/>
  <c r="H180" i="3" s="1"/>
  <c r="I344" i="4"/>
  <c r="G23" i="4"/>
  <c r="H23" i="4" s="1"/>
  <c r="G45" i="3"/>
  <c r="H45" i="3" s="1"/>
  <c r="G44" i="3"/>
  <c r="H44" i="3" s="1"/>
  <c r="G46" i="3"/>
  <c r="H46" i="3" s="1"/>
  <c r="G273" i="4"/>
  <c r="H273" i="4" s="1"/>
  <c r="I141" i="4"/>
  <c r="G42" i="4"/>
  <c r="H42" i="4" s="1"/>
  <c r="I41" i="4" s="1"/>
  <c r="G530" i="4"/>
  <c r="H530" i="4" s="1"/>
  <c r="G159" i="4"/>
  <c r="H159" i="4" s="1"/>
  <c r="G134" i="3"/>
  <c r="H134" i="3" s="1"/>
  <c r="I125" i="4"/>
  <c r="G23" i="2"/>
  <c r="H23" i="2" s="1"/>
  <c r="G67" i="3"/>
  <c r="H67" i="3" s="1"/>
  <c r="G134" i="4"/>
  <c r="H134" i="4" s="1"/>
  <c r="G35" i="3"/>
  <c r="H35" i="3" s="1"/>
  <c r="G194" i="3"/>
  <c r="H194" i="3" s="1"/>
  <c r="I194" i="3" s="1"/>
  <c r="G350" i="5"/>
  <c r="H350" i="5" s="1"/>
  <c r="G349" i="5"/>
  <c r="H349" i="5" s="1"/>
  <c r="D363" i="5"/>
  <c r="G362" i="5" s="1"/>
  <c r="H362" i="5" s="1"/>
  <c r="G360" i="5"/>
  <c r="H360" i="5" s="1"/>
  <c r="G309" i="5"/>
  <c r="H309" i="5" s="1"/>
  <c r="G308" i="5"/>
  <c r="H308" i="5" s="1"/>
  <c r="I308" i="5" s="1"/>
  <c r="G132" i="5"/>
  <c r="G130" i="5"/>
  <c r="I243" i="5"/>
  <c r="G348" i="5"/>
  <c r="H348" i="5" s="1"/>
  <c r="I203" i="5"/>
  <c r="G85" i="5"/>
  <c r="H85" i="5" s="1"/>
  <c r="I38" i="5"/>
  <c r="G231" i="5"/>
  <c r="H231" i="5" s="1"/>
  <c r="G22" i="5"/>
  <c r="H22" i="5" s="1"/>
  <c r="I21" i="5" s="1"/>
  <c r="G58" i="5"/>
  <c r="H58" i="5" s="1"/>
  <c r="G759" i="4"/>
  <c r="H759" i="4" s="1"/>
  <c r="G758" i="4"/>
  <c r="H758" i="4" s="1"/>
  <c r="I237" i="5"/>
  <c r="I695" i="4"/>
  <c r="G114" i="5"/>
  <c r="H114" i="5" s="1"/>
  <c r="G112" i="5"/>
  <c r="H112" i="5" s="1"/>
  <c r="I113" i="5" s="1"/>
  <c r="G761" i="4"/>
  <c r="H761" i="4" s="1"/>
  <c r="G102" i="5"/>
  <c r="G583" i="4"/>
  <c r="H583" i="4" s="1"/>
  <c r="G423" i="4"/>
  <c r="H423" i="4" s="1"/>
  <c r="G421" i="4"/>
  <c r="H421" i="4" s="1"/>
  <c r="I422" i="4" s="1"/>
  <c r="I700" i="4"/>
  <c r="G570" i="4"/>
  <c r="H570" i="4" s="1"/>
  <c r="G569" i="4"/>
  <c r="H569" i="4" s="1"/>
  <c r="I115" i="4"/>
  <c r="G592" i="4"/>
  <c r="H592" i="4" s="1"/>
  <c r="I593" i="4" s="1"/>
  <c r="G493" i="4"/>
  <c r="H493" i="4" s="1"/>
  <c r="G192" i="5"/>
  <c r="I169" i="4"/>
  <c r="D229" i="3"/>
  <c r="G227" i="3" s="1"/>
  <c r="H227" i="3" s="1"/>
  <c r="G201" i="4"/>
  <c r="H201" i="4" s="1"/>
  <c r="G202" i="4"/>
  <c r="H202" i="4" s="1"/>
  <c r="G204" i="4"/>
  <c r="H204" i="4" s="1"/>
  <c r="G82" i="4"/>
  <c r="H82" i="4" s="1"/>
  <c r="G529" i="4"/>
  <c r="H529" i="4" s="1"/>
  <c r="G158" i="4"/>
  <c r="H158" i="4" s="1"/>
  <c r="I33" i="4"/>
  <c r="G32" i="3"/>
  <c r="H32" i="3" s="1"/>
  <c r="G167" i="4"/>
  <c r="H167" i="4" s="1"/>
  <c r="G164" i="4"/>
  <c r="H164" i="4" s="1"/>
  <c r="G11" i="4"/>
  <c r="H11" i="4" s="1"/>
  <c r="I29" i="3"/>
  <c r="G76" i="3"/>
  <c r="H76" i="3" s="1"/>
  <c r="G55" i="3"/>
  <c r="H55" i="3" s="1"/>
  <c r="I53" i="3" s="1"/>
  <c r="G74" i="4"/>
  <c r="H74" i="4" s="1"/>
  <c r="I708" i="4"/>
  <c r="I495" i="4"/>
  <c r="G401" i="4"/>
  <c r="H401" i="4" s="1"/>
  <c r="G400" i="4"/>
  <c r="H400" i="4" s="1"/>
  <c r="G402" i="4"/>
  <c r="H402" i="4" s="1"/>
  <c r="G227" i="4"/>
  <c r="H227" i="4" s="1"/>
  <c r="G226" i="4"/>
  <c r="H226" i="4" s="1"/>
  <c r="G225" i="4"/>
  <c r="H225" i="4" s="1"/>
  <c r="G193" i="5"/>
  <c r="H193" i="5" s="1"/>
  <c r="I296" i="4"/>
  <c r="I145" i="4"/>
  <c r="I190" i="4"/>
  <c r="G225" i="3"/>
  <c r="H225" i="3" s="1"/>
  <c r="G224" i="3"/>
  <c r="H224" i="3" s="1"/>
  <c r="I304" i="4"/>
  <c r="I214" i="4"/>
  <c r="G22" i="4"/>
  <c r="H22" i="4" s="1"/>
  <c r="I287" i="4"/>
  <c r="G54" i="4"/>
  <c r="H54" i="4" s="1"/>
  <c r="I53" i="4" s="1"/>
  <c r="D213" i="3"/>
  <c r="I87" i="4"/>
  <c r="G157" i="4"/>
  <c r="H157" i="4" s="1"/>
  <c r="D21" i="2"/>
  <c r="G19" i="2" s="1"/>
  <c r="H19" i="2" s="1"/>
  <c r="I34" i="5"/>
  <c r="I671" i="4"/>
  <c r="G191" i="5"/>
  <c r="H191" i="5" s="1"/>
  <c r="I173" i="5"/>
  <c r="G101" i="5"/>
  <c r="H101" i="5" s="1"/>
  <c r="I187" i="5"/>
  <c r="G4" i="5"/>
  <c r="H4" i="5" s="1"/>
  <c r="G6" i="5"/>
  <c r="H6" i="5" s="1"/>
  <c r="G346" i="5"/>
  <c r="H346" i="5" s="1"/>
  <c r="G347" i="5"/>
  <c r="H347" i="5" s="1"/>
  <c r="G7" i="5"/>
  <c r="H7" i="5" s="1"/>
  <c r="G658" i="4"/>
  <c r="H658" i="4" s="1"/>
  <c r="G43" i="5"/>
  <c r="G536" i="4"/>
  <c r="H536" i="4" s="1"/>
  <c r="I536" i="4" s="1"/>
  <c r="G538" i="4"/>
  <c r="H538" i="4" s="1"/>
  <c r="G5" i="5"/>
  <c r="H5" i="5" s="1"/>
  <c r="G440" i="4"/>
  <c r="H440" i="4" s="1"/>
  <c r="I438" i="4" s="1"/>
  <c r="I585" i="4"/>
  <c r="G488" i="4"/>
  <c r="H488" i="4" s="1"/>
  <c r="G486" i="4"/>
  <c r="H486" i="4" s="1"/>
  <c r="G568" i="4"/>
  <c r="H568" i="4" s="1"/>
  <c r="G472" i="4"/>
  <c r="H472" i="4" s="1"/>
  <c r="G473" i="4"/>
  <c r="H473" i="4" s="1"/>
  <c r="G470" i="4"/>
  <c r="H470" i="4" s="1"/>
  <c r="I471" i="4" s="1"/>
  <c r="I206" i="4"/>
  <c r="G44" i="4"/>
  <c r="H44" i="4" s="1"/>
  <c r="G46" i="4"/>
  <c r="H46" i="4" s="1"/>
  <c r="G47" i="4"/>
  <c r="H47" i="4" s="1"/>
  <c r="G14" i="4"/>
  <c r="H14" i="4" s="1"/>
  <c r="G15" i="4"/>
  <c r="H15" i="4" s="1"/>
  <c r="G13" i="4"/>
  <c r="H13" i="4" s="1"/>
  <c r="G12" i="4"/>
  <c r="H12" i="4" s="1"/>
  <c r="G520" i="4"/>
  <c r="H520" i="4" s="1"/>
  <c r="I519" i="4" s="1"/>
  <c r="G519" i="4"/>
  <c r="G403" i="4"/>
  <c r="H403" i="4" s="1"/>
  <c r="G8" i="4"/>
  <c r="H8" i="4" s="1"/>
  <c r="I462" i="4"/>
  <c r="I283" i="4"/>
  <c r="I25" i="4"/>
  <c r="G78" i="3"/>
  <c r="H78" i="3" s="1"/>
  <c r="G291" i="4"/>
  <c r="H291" i="4" s="1"/>
  <c r="I291" i="4" s="1"/>
  <c r="G292" i="4"/>
  <c r="H292" i="4" s="1"/>
  <c r="G294" i="4"/>
  <c r="H294" i="4" s="1"/>
  <c r="G31" i="4"/>
  <c r="H31" i="4" s="1"/>
  <c r="I29" i="4" s="1"/>
  <c r="G29" i="4"/>
  <c r="H29" i="4" s="1"/>
  <c r="G103" i="3"/>
  <c r="H103" i="3" s="1"/>
  <c r="I186" i="3"/>
  <c r="G79" i="4"/>
  <c r="H79" i="4" s="1"/>
  <c r="G78" i="4"/>
  <c r="H78" i="4" s="1"/>
  <c r="I79" i="4" s="1"/>
  <c r="G33" i="3"/>
  <c r="H33" i="3" s="1"/>
  <c r="D5" i="2"/>
  <c r="G5" i="2" s="1"/>
  <c r="H5" i="2" s="1"/>
  <c r="G2" i="2"/>
  <c r="H2" i="2" s="1"/>
  <c r="G136" i="4"/>
  <c r="H136" i="4" s="1"/>
  <c r="I137" i="4" s="1"/>
  <c r="I125" i="3"/>
  <c r="G141" i="3"/>
  <c r="H141" i="3" s="1"/>
  <c r="I141" i="3" s="1"/>
  <c r="G132" i="3"/>
  <c r="H132" i="3" s="1"/>
  <c r="I133" i="3" s="1"/>
  <c r="G162" i="3"/>
  <c r="H162" i="3" s="1"/>
  <c r="I161" i="3" s="1"/>
  <c r="G15" i="2"/>
  <c r="H15" i="2" s="1"/>
  <c r="I15" i="2" s="1"/>
  <c r="I401" i="4" l="1"/>
  <c r="I161" i="4"/>
  <c r="G4" i="2"/>
  <c r="H4" i="2" s="1"/>
  <c r="I757" i="4"/>
  <c r="G10" i="2"/>
  <c r="H10" i="2" s="1"/>
  <c r="I11" i="2" s="1"/>
  <c r="G216" i="3"/>
  <c r="H216" i="3" s="1"/>
  <c r="G217" i="3"/>
  <c r="H217" i="3" s="1"/>
  <c r="I83" i="4"/>
  <c r="I58" i="5"/>
  <c r="G361" i="5"/>
  <c r="H361" i="5" s="1"/>
  <c r="G13" i="2"/>
  <c r="H13" i="2" s="1"/>
  <c r="I741" i="4"/>
  <c r="I324" i="4"/>
  <c r="G344" i="5"/>
  <c r="H344" i="5" s="1"/>
  <c r="I345" i="5" s="1"/>
  <c r="I239" i="4"/>
  <c r="I634" i="4"/>
  <c r="I289" i="5"/>
  <c r="I618" i="4"/>
  <c r="I691" i="4"/>
  <c r="I724" i="4"/>
  <c r="G12" i="2"/>
  <c r="H12" i="2" s="1"/>
  <c r="I761" i="4"/>
  <c r="I304" i="5"/>
  <c r="I544" i="4"/>
  <c r="I157" i="4"/>
  <c r="I65" i="3"/>
  <c r="I271" i="4"/>
  <c r="I568" i="4"/>
  <c r="I42" i="5"/>
  <c r="I147" i="5"/>
  <c r="G215" i="3"/>
  <c r="H215" i="3" s="1"/>
  <c r="I101" i="5"/>
  <c r="I9" i="4"/>
  <c r="I487" i="4"/>
  <c r="I659" i="4"/>
  <c r="G21" i="2"/>
  <c r="H21" i="2" s="1"/>
  <c r="G219" i="3"/>
  <c r="H219" i="3" s="1"/>
  <c r="I117" i="3"/>
  <c r="I564" i="4"/>
  <c r="G363" i="5"/>
  <c r="H363" i="5" s="1"/>
  <c r="I361" i="5" s="1"/>
  <c r="I410" i="4"/>
  <c r="I25" i="5"/>
  <c r="I186" i="4"/>
  <c r="I191" i="5"/>
  <c r="I77" i="3"/>
  <c r="I45" i="3"/>
  <c r="I63" i="5"/>
  <c r="I97" i="3"/>
  <c r="I13" i="3"/>
  <c r="I251" i="4"/>
  <c r="I259" i="4"/>
  <c r="G354" i="5"/>
  <c r="H354" i="5" s="1"/>
  <c r="G355" i="5"/>
  <c r="H355" i="5" s="1"/>
  <c r="I353" i="5" s="1"/>
  <c r="I263" i="5"/>
  <c r="I381" i="4"/>
  <c r="I45" i="4"/>
  <c r="I101" i="3"/>
  <c r="I149" i="4"/>
  <c r="I430" i="4"/>
  <c r="I169" i="5"/>
  <c r="I61" i="3"/>
  <c r="I225" i="5"/>
  <c r="I285" i="5"/>
  <c r="G212" i="3"/>
  <c r="H212" i="3" s="1"/>
  <c r="G213" i="3"/>
  <c r="H213" i="3" s="1"/>
  <c r="I226" i="4"/>
  <c r="I165" i="4"/>
  <c r="I442" i="4"/>
  <c r="I426" i="4"/>
  <c r="G20" i="2"/>
  <c r="H20" i="2" s="1"/>
  <c r="I515" i="4"/>
  <c r="I207" i="5"/>
  <c r="I190" i="3"/>
  <c r="I467" i="4"/>
  <c r="I127" i="5"/>
  <c r="I95" i="4"/>
  <c r="G210" i="3"/>
  <c r="H210" i="3" s="1"/>
  <c r="I202" i="4"/>
  <c r="I349" i="5"/>
  <c r="G228" i="3"/>
  <c r="H228" i="3" s="1"/>
  <c r="I83" i="5"/>
  <c r="I683" i="4"/>
  <c r="I113" i="3"/>
  <c r="G221" i="3"/>
  <c r="H221" i="3" s="1"/>
  <c r="I79" i="5"/>
  <c r="I13" i="4"/>
  <c r="I4" i="5"/>
  <c r="G18" i="2"/>
  <c r="H18" i="2" s="1"/>
  <c r="G3" i="2"/>
  <c r="H3" i="2" s="1"/>
  <c r="I3" i="2" s="1"/>
  <c r="G211" i="3"/>
  <c r="H211" i="3" s="1"/>
  <c r="I33" i="3"/>
  <c r="G226" i="3"/>
  <c r="H226" i="3" s="1"/>
  <c r="I133" i="4"/>
  <c r="G366" i="5"/>
  <c r="H366" i="5" s="1"/>
  <c r="G367" i="5"/>
  <c r="H367" i="5" s="1"/>
  <c r="I21" i="4"/>
  <c r="G218" i="3"/>
  <c r="H218" i="3" s="1"/>
  <c r="I9" i="3"/>
  <c r="G229" i="3"/>
  <c r="H229" i="3" s="1"/>
  <c r="I234" i="4"/>
  <c r="I243" i="4"/>
  <c r="I745" i="4"/>
  <c r="I75" i="4"/>
  <c r="I178" i="3"/>
  <c r="I572" i="4"/>
  <c r="I223" i="3"/>
  <c r="I165" i="5"/>
  <c r="I46" i="5"/>
  <c r="I143" i="5"/>
  <c r="I215" i="3" l="1"/>
  <c r="I365" i="5"/>
  <c r="I227" i="3"/>
  <c r="I211" i="3"/>
  <c r="I219" i="3"/>
  <c r="I19" i="2"/>
</calcChain>
</file>

<file path=xl/sharedStrings.xml><?xml version="1.0" encoding="utf-8"?>
<sst xmlns="http://schemas.openxmlformats.org/spreadsheetml/2006/main" count="1975" uniqueCount="106">
  <si>
    <t>* Significative differences between hypothesis.</t>
  </si>
  <si>
    <t>Superfamily</t>
  </si>
  <si>
    <t>Class/Clade</t>
  </si>
  <si>
    <t>Hhal vs Clec</t>
  </si>
  <si>
    <t>Hhal vs Rpro</t>
  </si>
  <si>
    <t>Clec vs Rpro</t>
  </si>
  <si>
    <t>Nlug vs Clec</t>
  </si>
  <si>
    <t>Nlug vs Rpro</t>
  </si>
  <si>
    <t>Nlug vs Hhal</t>
  </si>
  <si>
    <t>Nlug vs Nvir</t>
  </si>
  <si>
    <t>Nvir vs Clec</t>
  </si>
  <si>
    <t>Nvir vs Rpro</t>
  </si>
  <si>
    <t>Nvir vs Hhal</t>
  </si>
  <si>
    <t>CYPs</t>
  </si>
  <si>
    <t>Mitochondrial</t>
  </si>
  <si>
    <t>P&lt;0,05</t>
  </si>
  <si>
    <t>CYP2</t>
  </si>
  <si>
    <t>CYP3</t>
  </si>
  <si>
    <t>P&lt;0,001</t>
  </si>
  <si>
    <t>CYP4</t>
  </si>
  <si>
    <t>P&lt;0,02</t>
  </si>
  <si>
    <t>P&lt;0,0025</t>
  </si>
  <si>
    <t>P&lt;0,025</t>
  </si>
  <si>
    <t>Subtotal</t>
  </si>
  <si>
    <t>CCEs</t>
  </si>
  <si>
    <t>Dietary class</t>
  </si>
  <si>
    <t>P&lt;0,01</t>
  </si>
  <si>
    <t>A-Esterases</t>
  </si>
  <si>
    <t>Hormone and pheromone processing class</t>
  </si>
  <si>
    <t>B-Esterases</t>
  </si>
  <si>
    <t>Neurodevelopmental class</t>
  </si>
  <si>
    <t>P&lt;0,005</t>
  </si>
  <si>
    <t>Neuroligin</t>
  </si>
  <si>
    <t>I class</t>
  </si>
  <si>
    <t>Neurotactin</t>
  </si>
  <si>
    <t>Gliotactin</t>
  </si>
  <si>
    <t>Glutactin</t>
  </si>
  <si>
    <t>Acetylcholinesterases</t>
  </si>
  <si>
    <t>GSTs</t>
  </si>
  <si>
    <t>Microsomal</t>
  </si>
  <si>
    <t>Delta</t>
  </si>
  <si>
    <t>Epsilon</t>
  </si>
  <si>
    <t>Omega</t>
  </si>
  <si>
    <t>Sigma</t>
  </si>
  <si>
    <t>Theta</t>
  </si>
  <si>
    <t>Zeta</t>
  </si>
  <si>
    <t>GSTs vs Total genes</t>
  </si>
  <si>
    <t>Total</t>
  </si>
  <si>
    <t>CCEs vs Total genes</t>
  </si>
  <si>
    <t>CYPs vs Total genes</t>
  </si>
  <si>
    <t>CYPs + CCEs + GSTs vs Total genes</t>
  </si>
  <si>
    <t>Rhodnius prolixus</t>
  </si>
  <si>
    <t>Nilaparvata lugens</t>
  </si>
  <si>
    <t>Detoxification enzymes</t>
  </si>
  <si>
    <t>H1 accepted</t>
  </si>
  <si>
    <t>P&lt;0.001</t>
  </si>
  <si>
    <t>Rest of genes</t>
  </si>
  <si>
    <t>Cimex lectularius</t>
  </si>
  <si>
    <t>H0 accepted</t>
  </si>
  <si>
    <t>Halyomorpha halys</t>
  </si>
  <si>
    <t>DF</t>
  </si>
  <si>
    <t>Proportions</t>
  </si>
  <si>
    <t>Chi-Square</t>
  </si>
  <si>
    <t>Ʃchi</t>
  </si>
  <si>
    <t>H0: The amount of CYPs in each clan is independent of the species.</t>
  </si>
  <si>
    <t>Halyomorpha Halys</t>
  </si>
  <si>
    <t>H1: The amount of CYPs in each clan depends directly on the species</t>
  </si>
  <si>
    <t>Table Chi-Square:</t>
  </si>
  <si>
    <t>Rest of CYPs</t>
  </si>
  <si>
    <t>Cyp2</t>
  </si>
  <si>
    <t>Cyp3</t>
  </si>
  <si>
    <t>Cyp4</t>
  </si>
  <si>
    <t>P&lt;0.02</t>
  </si>
  <si>
    <t>Nezara viridula</t>
  </si>
  <si>
    <t>P&lt;0.0025</t>
  </si>
  <si>
    <t>P&lt;0.05</t>
  </si>
  <si>
    <t>P&lt;0.025</t>
  </si>
  <si>
    <t>CCEs+GSTs</t>
  </si>
  <si>
    <t>H0: The amount of CCEs in each family is independent of the species.</t>
  </si>
  <si>
    <t>Rhodnius Prolixus</t>
  </si>
  <si>
    <t>H1: The amount of CCEs in each family depends directly on the species</t>
  </si>
  <si>
    <t>Rest of CCEs</t>
  </si>
  <si>
    <t>ND class</t>
  </si>
  <si>
    <t>I-Class</t>
  </si>
  <si>
    <t>Rest of NDC</t>
  </si>
  <si>
    <t>I Class</t>
  </si>
  <si>
    <t>I Clade</t>
  </si>
  <si>
    <t>P&lt;0.01</t>
  </si>
  <si>
    <t>Dietary Class</t>
  </si>
  <si>
    <t>Hormone and pheromone processing Class</t>
  </si>
  <si>
    <t>NeuroDevelopmental Class</t>
  </si>
  <si>
    <t>,</t>
  </si>
  <si>
    <t>P&lt;0.005</t>
  </si>
  <si>
    <t>CYPs + GSTs</t>
  </si>
  <si>
    <t>H0: The amount of GSTs in each family is independent of the species.</t>
  </si>
  <si>
    <t>H1: The amount of GSTs in each family depends directly on the species</t>
  </si>
  <si>
    <t>Table Chi-Square</t>
  </si>
  <si>
    <t>Rest of GSTs</t>
  </si>
  <si>
    <t>Cimex Lectularius</t>
  </si>
  <si>
    <t>CYPs+CCEs</t>
  </si>
  <si>
    <r>
      <t>Table A</t>
    </r>
    <r>
      <rPr>
        <sz val="11"/>
        <color rgb="FF000000"/>
        <rFont val="Arial"/>
      </rPr>
      <t xml:space="preserve">. Comparison between superfamilies, families, and total detoxification genes by Chi-square test on the analyzed species. </t>
    </r>
  </si>
  <si>
    <t>Two-by-two contingency table of Chi-square tests on detoxification-related genes vs. the total number of genes from each species.</t>
  </si>
  <si>
    <t>Table C. Two-by-two contingency table of Chi-square tests on CYP superfamily/clans vs. the total number of genes belonging to other detoxification-related superfamilies/clans.</t>
  </si>
  <si>
    <t xml:space="preserve">Table D. Two-by-two contingency table of Chi-square tests on CCE superfamily/class/family vs. the total number of genes belonging to other detoxification-related superfamilies/classes. </t>
  </si>
  <si>
    <t>Table E. Two-by-two contingency table of Chi-square tests on GST superfamily/class vs. the total number of genes belonging to other detoxification-related superfamilies/classes</t>
  </si>
  <si>
    <t>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</si>
</sst>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rgb="FF000000"/>
      <name val="Calibri"/>
      <scheme val="minor"/>
    </font>
    <font>
      <b/>
      <sz val="11"/>
      <color rgb="FF000000"/>
      <name val="Arial"/>
    </font>
    <font>
      <sz val="11"/>
      <color rgb="FF000000"/>
      <name val="Arial"/>
    </font>
    <font>
      <b/>
      <i/>
      <sz val="11"/>
      <color rgb="FF000000"/>
      <name val="Arial"/>
    </font>
    <font>
      <sz val="11"/>
      <name val="Calibri"/>
    </font>
    <font>
      <sz val="11"/>
      <color rgb="FF000000"/>
      <name val="Calibri"/>
    </font>
    <font>
      <b/>
      <i/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  <font>
      <sz val="12"/>
      <color rgb="FF00000A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FFF200"/>
        <bgColor rgb="FFFFF200"/>
      </patternFill>
    </fill>
    <fill>
      <patternFill patternType="solid">
        <fgColor theme="2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5" fillId="4" borderId="5" xfId="0" applyFont="1" applyFill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0" fontId="7" fillId="5" borderId="5" xfId="0" applyFont="1" applyFill="1" applyBorder="1"/>
    <xf numFmtId="0" fontId="5" fillId="0" borderId="6" xfId="0" applyFont="1" applyBorder="1"/>
    <xf numFmtId="0" fontId="7" fillId="6" borderId="5" xfId="0" applyFont="1" applyFill="1" applyBorder="1"/>
    <xf numFmtId="0" fontId="5" fillId="6" borderId="5" xfId="0" applyFont="1" applyFill="1" applyBorder="1"/>
    <xf numFmtId="0" fontId="7" fillId="0" borderId="7" xfId="0" applyFont="1" applyBorder="1"/>
    <xf numFmtId="0" fontId="5" fillId="0" borderId="7" xfId="0" applyFont="1" applyBorder="1"/>
    <xf numFmtId="0" fontId="7" fillId="7" borderId="5" xfId="0" applyFont="1" applyFill="1" applyBorder="1"/>
    <xf numFmtId="0" fontId="6" fillId="3" borderId="5" xfId="0" applyFont="1" applyFill="1" applyBorder="1"/>
    <xf numFmtId="0" fontId="5" fillId="3" borderId="5" xfId="0" applyFont="1" applyFill="1" applyBorder="1"/>
    <xf numFmtId="0" fontId="7" fillId="3" borderId="5" xfId="0" applyFont="1" applyFill="1" applyBorder="1"/>
    <xf numFmtId="0" fontId="5" fillId="3" borderId="8" xfId="0" applyFont="1" applyFill="1" applyBorder="1"/>
    <xf numFmtId="0" fontId="7" fillId="0" borderId="6" xfId="0" applyFont="1" applyBorder="1"/>
    <xf numFmtId="0" fontId="8" fillId="0" borderId="0" xfId="0" applyFont="1"/>
    <xf numFmtId="0" fontId="7" fillId="4" borderId="5" xfId="0" applyFont="1" applyFill="1" applyBorder="1"/>
    <xf numFmtId="0" fontId="5" fillId="4" borderId="8" xfId="0" applyFont="1" applyFill="1" applyBorder="1"/>
    <xf numFmtId="0" fontId="6" fillId="4" borderId="5" xfId="0" applyFont="1" applyFill="1" applyBorder="1"/>
    <xf numFmtId="0" fontId="5" fillId="4" borderId="9" xfId="0" applyFont="1" applyFill="1" applyBorder="1"/>
    <xf numFmtId="0" fontId="5" fillId="8" borderId="5" xfId="0" applyFont="1" applyFill="1" applyBorder="1"/>
    <xf numFmtId="0" fontId="5" fillId="8" borderId="10" xfId="0" applyFont="1" applyFill="1" applyBorder="1"/>
    <xf numFmtId="0" fontId="9" fillId="0" borderId="0" xfId="0" applyFont="1"/>
    <xf numFmtId="0" fontId="1" fillId="0" borderId="0" xfId="0" applyFont="1" applyAlignment="1">
      <alignment wrapText="1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workbookViewId="0">
      <selection activeCell="G10" sqref="G10"/>
    </sheetView>
  </sheetViews>
  <sheetFormatPr baseColWidth="10" defaultColWidth="14.42578125" defaultRowHeight="15" customHeight="1"/>
  <cols>
    <col min="1" max="1" width="30" customWidth="1"/>
    <col min="2" max="2" width="45.42578125" customWidth="1"/>
    <col min="3" max="12" width="14.42578125" customWidth="1"/>
    <col min="13" max="26" width="8.7109375" customWidth="1"/>
  </cols>
  <sheetData>
    <row r="1" spans="1:12" ht="14.25" customHeight="1">
      <c r="A1" s="35" t="s">
        <v>100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</row>
    <row r="4" spans="1:12">
      <c r="A4" s="37" t="s">
        <v>13</v>
      </c>
      <c r="B4" s="1" t="s">
        <v>14</v>
      </c>
      <c r="C4" s="1"/>
      <c r="D4" s="1"/>
      <c r="E4" s="1"/>
      <c r="F4" s="1"/>
      <c r="G4" s="4" t="s">
        <v>15</v>
      </c>
      <c r="H4" s="4" t="s">
        <v>15</v>
      </c>
      <c r="I4" s="1"/>
      <c r="J4" s="1"/>
      <c r="K4" s="1"/>
      <c r="L4" s="1"/>
    </row>
    <row r="5" spans="1:12">
      <c r="A5" s="38"/>
      <c r="B5" s="1" t="s">
        <v>16</v>
      </c>
      <c r="C5" s="1"/>
      <c r="D5" s="1"/>
      <c r="E5" s="1"/>
      <c r="F5" s="1"/>
      <c r="G5" s="4"/>
      <c r="H5" s="4" t="s">
        <v>15</v>
      </c>
      <c r="I5" s="4"/>
      <c r="J5" s="1"/>
      <c r="K5" s="1"/>
      <c r="L5" s="1"/>
    </row>
    <row r="6" spans="1:12">
      <c r="A6" s="38"/>
      <c r="B6" s="1" t="s">
        <v>17</v>
      </c>
      <c r="C6" s="1"/>
      <c r="D6" s="1"/>
      <c r="E6" s="1"/>
      <c r="F6" s="4" t="s">
        <v>18</v>
      </c>
      <c r="G6" s="4" t="s">
        <v>18</v>
      </c>
      <c r="H6" s="4" t="s">
        <v>18</v>
      </c>
      <c r="I6" s="4" t="s">
        <v>18</v>
      </c>
      <c r="J6" s="1"/>
      <c r="K6" s="1"/>
      <c r="L6" s="1"/>
    </row>
    <row r="7" spans="1:12">
      <c r="A7" s="38"/>
      <c r="B7" s="1" t="s">
        <v>19</v>
      </c>
      <c r="C7" s="1"/>
      <c r="D7" s="1"/>
      <c r="E7" s="4" t="s">
        <v>20</v>
      </c>
      <c r="F7" s="4" t="s">
        <v>21</v>
      </c>
      <c r="G7" s="1"/>
      <c r="H7" s="4" t="s">
        <v>22</v>
      </c>
      <c r="I7" s="1"/>
      <c r="J7" s="4" t="s">
        <v>15</v>
      </c>
      <c r="K7" s="1"/>
      <c r="L7" s="1"/>
    </row>
    <row r="8" spans="1:12">
      <c r="A8" s="39"/>
      <c r="B8" s="5" t="s">
        <v>23</v>
      </c>
      <c r="C8" s="6"/>
      <c r="D8" s="6"/>
      <c r="E8" s="7" t="s">
        <v>15</v>
      </c>
      <c r="F8" s="6"/>
      <c r="G8" s="6"/>
      <c r="H8" s="6"/>
      <c r="I8" s="6"/>
      <c r="J8" s="6"/>
      <c r="K8" s="6"/>
      <c r="L8" s="6"/>
    </row>
    <row r="9" spans="1:12">
      <c r="A9" s="37" t="s">
        <v>24</v>
      </c>
      <c r="B9" s="8" t="s">
        <v>25</v>
      </c>
      <c r="C9" s="4"/>
      <c r="D9" s="4"/>
      <c r="E9" s="4"/>
      <c r="F9" s="4" t="s">
        <v>15</v>
      </c>
      <c r="G9" s="4" t="s">
        <v>20</v>
      </c>
      <c r="H9" s="4" t="s">
        <v>26</v>
      </c>
      <c r="I9" s="4" t="s">
        <v>20</v>
      </c>
      <c r="J9" s="4"/>
      <c r="K9" s="4"/>
      <c r="L9" s="1"/>
    </row>
    <row r="10" spans="1:12">
      <c r="A10" s="38"/>
      <c r="B10" s="1" t="s">
        <v>27</v>
      </c>
      <c r="C10" s="1"/>
      <c r="D10" s="4"/>
      <c r="E10" s="4"/>
      <c r="F10" s="4" t="s">
        <v>15</v>
      </c>
      <c r="G10" s="4" t="s">
        <v>20</v>
      </c>
      <c r="H10" s="4" t="s">
        <v>26</v>
      </c>
      <c r="I10" s="4" t="s">
        <v>20</v>
      </c>
      <c r="J10" s="1"/>
      <c r="K10" s="4"/>
      <c r="L10" s="1"/>
    </row>
    <row r="11" spans="1:12">
      <c r="A11" s="38"/>
      <c r="B11" s="8" t="s">
        <v>28</v>
      </c>
      <c r="C11" s="1"/>
      <c r="D11" s="4"/>
      <c r="E11" s="4"/>
      <c r="F11" s="1"/>
      <c r="G11" s="4" t="s">
        <v>15</v>
      </c>
      <c r="H11" s="4" t="s">
        <v>18</v>
      </c>
      <c r="I11" s="4" t="s">
        <v>18</v>
      </c>
      <c r="J11" s="4" t="s">
        <v>20</v>
      </c>
      <c r="K11" s="4" t="s">
        <v>22</v>
      </c>
      <c r="L11" s="1"/>
    </row>
    <row r="12" spans="1:12">
      <c r="A12" s="38"/>
      <c r="B12" s="1" t="s">
        <v>29</v>
      </c>
      <c r="C12" s="4"/>
      <c r="D12" s="1"/>
      <c r="E12" s="4"/>
      <c r="F12" s="4"/>
      <c r="G12" s="4" t="s">
        <v>15</v>
      </c>
      <c r="H12" s="4" t="s">
        <v>18</v>
      </c>
      <c r="I12" s="4" t="s">
        <v>18</v>
      </c>
      <c r="J12" s="4" t="s">
        <v>20</v>
      </c>
      <c r="K12" s="4" t="s">
        <v>22</v>
      </c>
      <c r="L12" s="1"/>
    </row>
    <row r="13" spans="1:12">
      <c r="A13" s="38"/>
      <c r="B13" s="8" t="s">
        <v>30</v>
      </c>
      <c r="C13" s="1"/>
      <c r="D13" s="4"/>
      <c r="E13" s="4"/>
      <c r="F13" s="1"/>
      <c r="G13" s="4"/>
      <c r="H13" s="4" t="s">
        <v>22</v>
      </c>
      <c r="I13" s="4" t="s">
        <v>31</v>
      </c>
      <c r="J13" s="4" t="s">
        <v>20</v>
      </c>
      <c r="K13" s="4" t="s">
        <v>22</v>
      </c>
      <c r="L13" s="1"/>
    </row>
    <row r="14" spans="1:12">
      <c r="A14" s="38"/>
      <c r="B14" s="1" t="s">
        <v>32</v>
      </c>
      <c r="C14" s="1"/>
      <c r="D14" s="1"/>
      <c r="E14" s="1"/>
      <c r="F14" s="1"/>
      <c r="G14" s="1"/>
      <c r="H14" s="4"/>
      <c r="I14" s="4" t="s">
        <v>20</v>
      </c>
      <c r="J14" s="1"/>
      <c r="K14" s="4" t="s">
        <v>20</v>
      </c>
      <c r="L14" s="1"/>
    </row>
    <row r="15" spans="1:12">
      <c r="A15" s="38"/>
      <c r="B15" s="1" t="s">
        <v>33</v>
      </c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38"/>
      <c r="B16" s="1" t="s">
        <v>34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38"/>
      <c r="B17" s="1" t="s">
        <v>35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38"/>
      <c r="B18" s="1" t="s">
        <v>36</v>
      </c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38"/>
      <c r="B19" s="1" t="s">
        <v>37</v>
      </c>
      <c r="C19" s="1"/>
      <c r="D19" s="1"/>
      <c r="E19" s="4"/>
      <c r="F19" s="1"/>
      <c r="G19" s="1"/>
      <c r="H19" s="1"/>
      <c r="I19" s="1"/>
      <c r="J19" s="1"/>
      <c r="K19" s="1"/>
      <c r="L19" s="1"/>
    </row>
    <row r="20" spans="1:12">
      <c r="A20" s="39"/>
      <c r="B20" s="5" t="s">
        <v>23</v>
      </c>
      <c r="C20" s="6"/>
      <c r="D20" s="7" t="s">
        <v>18</v>
      </c>
      <c r="E20" s="7" t="s">
        <v>18</v>
      </c>
      <c r="F20" s="6"/>
      <c r="G20" s="7" t="s">
        <v>18</v>
      </c>
      <c r="H20" s="7"/>
      <c r="I20" s="7"/>
      <c r="J20" s="6"/>
      <c r="K20" s="7" t="s">
        <v>18</v>
      </c>
      <c r="L20" s="6"/>
    </row>
    <row r="21" spans="1:12" ht="15.75" customHeight="1">
      <c r="A21" s="37" t="s">
        <v>38</v>
      </c>
      <c r="B21" s="1" t="s">
        <v>39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customHeight="1">
      <c r="A22" s="38"/>
      <c r="B22" s="1" t="s">
        <v>40</v>
      </c>
      <c r="C22" s="1"/>
      <c r="D22" s="1"/>
      <c r="E22" s="1"/>
      <c r="F22" s="1"/>
      <c r="G22" s="1"/>
      <c r="H22" s="4"/>
      <c r="I22" s="4"/>
      <c r="J22" s="1"/>
      <c r="K22" s="1"/>
      <c r="L22" s="1"/>
    </row>
    <row r="23" spans="1:12" ht="15.75" customHeight="1">
      <c r="A23" s="38"/>
      <c r="B23" s="1" t="s">
        <v>41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.75" customHeight="1">
      <c r="A24" s="38"/>
      <c r="B24" s="1" t="s">
        <v>42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.75" customHeight="1">
      <c r="A25" s="38"/>
      <c r="B25" s="1" t="s">
        <v>43</v>
      </c>
      <c r="C25" s="1"/>
      <c r="D25" s="1"/>
      <c r="E25" s="1"/>
      <c r="F25" s="1"/>
      <c r="G25" s="1"/>
      <c r="H25" s="9"/>
      <c r="I25" s="1"/>
      <c r="J25" s="1"/>
      <c r="K25" s="1"/>
      <c r="L25" s="1"/>
    </row>
    <row r="26" spans="1:12" ht="15.75" customHeight="1">
      <c r="A26" s="38"/>
      <c r="B26" s="1" t="s">
        <v>44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.75" customHeight="1">
      <c r="A27" s="38"/>
      <c r="B27" s="1" t="s">
        <v>45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9"/>
      <c r="B28" s="5" t="s">
        <v>23</v>
      </c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ht="15.75" customHeight="1">
      <c r="A29" s="1" t="s">
        <v>46</v>
      </c>
      <c r="B29" s="5" t="s">
        <v>47</v>
      </c>
      <c r="C29" s="7"/>
      <c r="D29" s="7" t="s">
        <v>15</v>
      </c>
      <c r="E29" s="6"/>
      <c r="F29" s="6"/>
      <c r="G29" s="6"/>
      <c r="H29" s="7" t="s">
        <v>31</v>
      </c>
      <c r="I29" s="10"/>
      <c r="J29" s="10"/>
      <c r="K29" s="10"/>
      <c r="L29" s="10"/>
    </row>
    <row r="30" spans="1:12" ht="15.75" customHeight="1">
      <c r="A30" s="1" t="s">
        <v>48</v>
      </c>
      <c r="B30" s="5" t="s">
        <v>47</v>
      </c>
      <c r="C30" s="6"/>
      <c r="D30" s="6"/>
      <c r="E30" s="6"/>
      <c r="F30" s="7"/>
      <c r="G30" s="7" t="s">
        <v>31</v>
      </c>
      <c r="H30" s="7" t="s">
        <v>18</v>
      </c>
      <c r="I30" s="10"/>
      <c r="J30" s="10"/>
      <c r="K30" s="10"/>
      <c r="L30" s="10"/>
    </row>
    <row r="31" spans="1:12" ht="15.75" customHeight="1">
      <c r="A31" s="1" t="s">
        <v>49</v>
      </c>
      <c r="B31" s="5" t="s">
        <v>47</v>
      </c>
      <c r="C31" s="7" t="s">
        <v>18</v>
      </c>
      <c r="D31" s="6"/>
      <c r="E31" s="7" t="s">
        <v>18</v>
      </c>
      <c r="F31" s="7"/>
      <c r="G31" s="7" t="s">
        <v>18</v>
      </c>
      <c r="H31" s="7" t="s">
        <v>18</v>
      </c>
      <c r="I31" s="10"/>
      <c r="J31" s="10"/>
      <c r="K31" s="10"/>
      <c r="L31" s="10"/>
    </row>
    <row r="32" spans="1:12" ht="15.75" customHeight="1">
      <c r="A32" s="2" t="s">
        <v>50</v>
      </c>
      <c r="B32" s="5" t="s">
        <v>47</v>
      </c>
      <c r="C32" s="7" t="s">
        <v>18</v>
      </c>
      <c r="D32" s="6"/>
      <c r="E32" s="7" t="s">
        <v>18</v>
      </c>
      <c r="F32" s="7"/>
      <c r="G32" s="7" t="s">
        <v>18</v>
      </c>
      <c r="H32" s="7" t="s">
        <v>18</v>
      </c>
      <c r="I32" s="10"/>
      <c r="J32" s="10"/>
      <c r="K32" s="10"/>
      <c r="L32" s="10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L1"/>
    <mergeCell ref="A4:A8"/>
    <mergeCell ref="A9:A20"/>
    <mergeCell ref="A21:A28"/>
  </mergeCells>
  <pageMargins left="0.74791666666666701" right="0.74791666666666701" top="0.98402777777777795" bottom="0.9840277777777779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00"/>
  <sheetViews>
    <sheetView workbookViewId="0">
      <selection activeCell="G17" sqref="G17"/>
    </sheetView>
  </sheetViews>
  <sheetFormatPr baseColWidth="10" defaultColWidth="14.42578125" defaultRowHeight="15" customHeight="1"/>
  <cols>
    <col min="1" max="1" width="22.5703125" customWidth="1"/>
    <col min="2" max="2" width="19.140625" customWidth="1"/>
    <col min="3" max="3" width="19.5703125" customWidth="1"/>
    <col min="4" max="15" width="14.42578125" customWidth="1"/>
    <col min="16" max="26" width="8.7109375" customWidth="1"/>
  </cols>
  <sheetData>
    <row r="1" spans="1:15">
      <c r="A1" s="33" t="s">
        <v>101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2"/>
      <c r="N1" s="32"/>
      <c r="O1" s="32"/>
    </row>
    <row r="2" spans="1:15">
      <c r="B2" s="12" t="s">
        <v>51</v>
      </c>
      <c r="C2" s="12" t="s">
        <v>52</v>
      </c>
      <c r="D2" s="13" t="s">
        <v>47</v>
      </c>
      <c r="F2" s="14">
        <f t="shared" ref="F2:F3" si="0">B3</f>
        <v>190</v>
      </c>
      <c r="G2" s="14">
        <f>B5*D3/D5</f>
        <v>137.78115992780755</v>
      </c>
      <c r="H2" s="14">
        <f t="shared" ref="H2:H3" si="1">((B3-G2)^2)/G2</f>
        <v>19.790857181881488</v>
      </c>
    </row>
    <row r="3" spans="1:15">
      <c r="A3" s="13" t="s">
        <v>53</v>
      </c>
      <c r="B3" s="14">
        <v>190</v>
      </c>
      <c r="C3" s="14">
        <v>135</v>
      </c>
      <c r="D3" s="14">
        <f t="shared" ref="D3:D5" si="2">SUM(B3:C3)</f>
        <v>325</v>
      </c>
      <c r="F3" s="14">
        <f t="shared" si="0"/>
        <v>15548</v>
      </c>
      <c r="G3" s="14">
        <f>B5*D4/D5</f>
        <v>15600.218840072192</v>
      </c>
      <c r="H3" s="14">
        <f t="shared" si="1"/>
        <v>0.17479288505112434</v>
      </c>
      <c r="I3" s="15">
        <f>SUM(H2:H5)</f>
        <v>34.659098781142838</v>
      </c>
      <c r="J3" s="15" t="s">
        <v>54</v>
      </c>
      <c r="K3" s="14" t="s">
        <v>55</v>
      </c>
    </row>
    <row r="4" spans="1:15">
      <c r="A4" s="13" t="s">
        <v>56</v>
      </c>
      <c r="B4" s="14">
        <f>15738-190</f>
        <v>15548</v>
      </c>
      <c r="C4" s="14">
        <f>21385-135</f>
        <v>21250</v>
      </c>
      <c r="D4" s="14">
        <f t="shared" si="2"/>
        <v>36798</v>
      </c>
      <c r="F4" s="14">
        <f t="shared" ref="F4:F5" si="3">C3</f>
        <v>135</v>
      </c>
      <c r="G4" s="14">
        <f>C5*D3/D5</f>
        <v>187.21884007219245</v>
      </c>
      <c r="H4" s="14">
        <f t="shared" ref="H4:H5" si="4">((C3-G4)^2)/G4</f>
        <v>14.564812266937144</v>
      </c>
    </row>
    <row r="5" spans="1:15">
      <c r="A5" s="13" t="s">
        <v>47</v>
      </c>
      <c r="B5" s="14">
        <f t="shared" ref="B5:C5" si="5">SUM(B3:B4)</f>
        <v>15738</v>
      </c>
      <c r="C5" s="14">
        <f t="shared" si="5"/>
        <v>21385</v>
      </c>
      <c r="D5" s="14">
        <f t="shared" si="2"/>
        <v>37123</v>
      </c>
      <c r="F5" s="16">
        <f t="shared" si="3"/>
        <v>21250</v>
      </c>
      <c r="G5" s="16">
        <f>C5*D4/D5</f>
        <v>21197.781159927807</v>
      </c>
      <c r="H5" s="16">
        <f t="shared" si="4"/>
        <v>0.12863644727307863</v>
      </c>
      <c r="I5" s="16"/>
      <c r="J5" s="16"/>
      <c r="K5" s="16"/>
      <c r="L5" s="16"/>
      <c r="M5" s="16"/>
      <c r="N5" s="16"/>
      <c r="O5" s="16"/>
    </row>
    <row r="6" spans="1:15">
      <c r="B6" s="12" t="s">
        <v>52</v>
      </c>
      <c r="C6" s="12" t="s">
        <v>57</v>
      </c>
      <c r="F6" s="14">
        <f t="shared" ref="F6:F7" si="6">B7</f>
        <v>135</v>
      </c>
      <c r="G6" s="14">
        <f>B9*D7/D9</f>
        <v>148.96442150251158</v>
      </c>
      <c r="H6" s="14">
        <f t="shared" ref="H6:H7" si="7">((B7-G6)^2)/G6</f>
        <v>1.3090714274785409</v>
      </c>
    </row>
    <row r="7" spans="1:15">
      <c r="A7" s="13" t="s">
        <v>53</v>
      </c>
      <c r="B7" s="14">
        <v>135</v>
      </c>
      <c r="C7" s="14">
        <v>116</v>
      </c>
      <c r="D7" s="14">
        <f t="shared" ref="D7:D9" si="8">SUM(B7:C7)</f>
        <v>251</v>
      </c>
      <c r="F7" s="14">
        <f t="shared" si="6"/>
        <v>21250</v>
      </c>
      <c r="G7" s="14">
        <f>B9*D8/D9</f>
        <v>21236.035578497489</v>
      </c>
      <c r="H7" s="14">
        <f t="shared" si="7"/>
        <v>9.1827435106222217E-3</v>
      </c>
      <c r="I7" s="13">
        <f>SUM(H6:H9)</f>
        <v>3.2428080654869276</v>
      </c>
      <c r="J7" s="13" t="s">
        <v>58</v>
      </c>
      <c r="K7" s="14"/>
    </row>
    <row r="8" spans="1:15">
      <c r="A8" s="13" t="s">
        <v>56</v>
      </c>
      <c r="B8" s="14">
        <f>21385-135</f>
        <v>21250</v>
      </c>
      <c r="C8" s="14">
        <f>14648-116</f>
        <v>14532</v>
      </c>
      <c r="D8" s="14">
        <f t="shared" si="8"/>
        <v>35782</v>
      </c>
      <c r="F8" s="14">
        <f t="shared" ref="F8:F9" si="9">C7</f>
        <v>116</v>
      </c>
      <c r="G8" s="14">
        <f>C9*D7/D9</f>
        <v>102.03557849748842</v>
      </c>
      <c r="H8" s="14">
        <f t="shared" ref="H8:H9" si="10">((C7-G8)^2)/G8</f>
        <v>1.9111477660177907</v>
      </c>
    </row>
    <row r="9" spans="1:15">
      <c r="A9" s="13" t="s">
        <v>47</v>
      </c>
      <c r="B9" s="14">
        <f t="shared" ref="B9:C9" si="11">SUM(B7:B8)</f>
        <v>21385</v>
      </c>
      <c r="C9" s="14">
        <f t="shared" si="11"/>
        <v>14648</v>
      </c>
      <c r="D9" s="14">
        <f t="shared" si="8"/>
        <v>36033</v>
      </c>
      <c r="F9" s="16">
        <f t="shared" si="9"/>
        <v>14532</v>
      </c>
      <c r="G9" s="16">
        <f>C9*D8/D9</f>
        <v>14545.964421502511</v>
      </c>
      <c r="H9" s="16">
        <f t="shared" si="10"/>
        <v>1.3406128479973798E-2</v>
      </c>
      <c r="I9" s="16"/>
      <c r="J9" s="16"/>
      <c r="K9" s="16"/>
      <c r="L9" s="16"/>
      <c r="M9" s="16"/>
      <c r="N9" s="16"/>
      <c r="O9" s="16"/>
    </row>
    <row r="10" spans="1:15">
      <c r="B10" s="12" t="s">
        <v>59</v>
      </c>
      <c r="C10" s="12" t="s">
        <v>52</v>
      </c>
      <c r="F10" s="14">
        <f t="shared" ref="F10:F11" si="12">B11</f>
        <v>234</v>
      </c>
      <c r="G10" s="14">
        <f>B13*D11/D13</f>
        <v>162.71382636655949</v>
      </c>
      <c r="H10" s="14">
        <f t="shared" ref="H10:H11" si="13">((B11-G10)^2)/G10</f>
        <v>31.231018683372383</v>
      </c>
    </row>
    <row r="11" spans="1:15">
      <c r="A11" s="13" t="s">
        <v>53</v>
      </c>
      <c r="B11" s="14">
        <v>234</v>
      </c>
      <c r="C11" s="14">
        <v>135</v>
      </c>
      <c r="D11" s="14">
        <f t="shared" ref="D11:D13" si="14">SUM(B11:C11)</f>
        <v>369</v>
      </c>
      <c r="F11" s="14">
        <f t="shared" si="12"/>
        <v>16634</v>
      </c>
      <c r="G11" s="14">
        <f>B13*D12/D13</f>
        <v>16705.286173633442</v>
      </c>
      <c r="H11" s="14">
        <f t="shared" si="13"/>
        <v>0.30419823392896145</v>
      </c>
      <c r="I11" s="15">
        <f>SUM(H10:H13)</f>
        <v>56.409476396424054</v>
      </c>
      <c r="J11" s="15" t="s">
        <v>54</v>
      </c>
      <c r="K11" s="14" t="s">
        <v>55</v>
      </c>
    </row>
    <row r="12" spans="1:15">
      <c r="A12" s="13" t="s">
        <v>56</v>
      </c>
      <c r="B12" s="14">
        <f>16868-234</f>
        <v>16634</v>
      </c>
      <c r="C12" s="14">
        <f>21385-135</f>
        <v>21250</v>
      </c>
      <c r="D12" s="14">
        <f t="shared" si="14"/>
        <v>37884</v>
      </c>
      <c r="F12" s="14">
        <f t="shared" ref="F12:F13" si="15">C11</f>
        <v>135</v>
      </c>
      <c r="G12" s="14">
        <f>C13*D11/D13</f>
        <v>206.28617363344051</v>
      </c>
      <c r="H12" s="14">
        <f t="shared" ref="H12:H13" si="16">((C11-G12)^2)/G12</f>
        <v>24.634314853922159</v>
      </c>
    </row>
    <row r="13" spans="1:15">
      <c r="A13" s="13" t="s">
        <v>47</v>
      </c>
      <c r="B13" s="14">
        <f t="shared" ref="B13:C13" si="17">SUM(B11:B12)</f>
        <v>16868</v>
      </c>
      <c r="C13" s="14">
        <f t="shared" si="17"/>
        <v>21385</v>
      </c>
      <c r="D13" s="14">
        <f t="shared" si="14"/>
        <v>38253</v>
      </c>
      <c r="F13" s="16">
        <f t="shared" si="15"/>
        <v>21250</v>
      </c>
      <c r="G13" s="16">
        <f>C13*D12/D13</f>
        <v>21178.713826366558</v>
      </c>
      <c r="H13" s="16">
        <f t="shared" si="16"/>
        <v>0.23994462520054816</v>
      </c>
      <c r="I13" s="16"/>
      <c r="J13" s="16"/>
      <c r="K13" s="16"/>
      <c r="L13" s="16"/>
      <c r="M13" s="16"/>
      <c r="N13" s="16"/>
      <c r="O13" s="16"/>
    </row>
    <row r="14" spans="1:15">
      <c r="B14" s="12" t="s">
        <v>51</v>
      </c>
      <c r="C14" s="12" t="s">
        <v>59</v>
      </c>
      <c r="D14" s="13" t="s">
        <v>47</v>
      </c>
      <c r="F14" s="14">
        <f t="shared" ref="F14:F15" si="18">B15</f>
        <v>190</v>
      </c>
      <c r="G14" s="14">
        <f>B17*D15/D17</f>
        <v>204.65288597190701</v>
      </c>
      <c r="H14" s="14">
        <f t="shared" ref="H14:H15" si="19">((B15-G14)^2)/G14</f>
        <v>1.0491279724009483</v>
      </c>
    </row>
    <row r="15" spans="1:15">
      <c r="A15" s="13" t="s">
        <v>53</v>
      </c>
      <c r="B15" s="14">
        <v>190</v>
      </c>
      <c r="C15" s="14">
        <v>234</v>
      </c>
      <c r="D15" s="14">
        <f t="shared" ref="D15:D17" si="20">SUM(B15:C15)</f>
        <v>424</v>
      </c>
      <c r="F15" s="14">
        <f t="shared" si="18"/>
        <v>15548</v>
      </c>
      <c r="G15" s="14">
        <f>B17*D16/D17</f>
        <v>15533.347114028093</v>
      </c>
      <c r="H15" s="14">
        <f t="shared" si="19"/>
        <v>1.3822331126033947E-2</v>
      </c>
      <c r="I15" s="13">
        <f>SUM(H14:H17)</f>
        <v>2.0546927671805064</v>
      </c>
      <c r="J15" s="13" t="s">
        <v>58</v>
      </c>
    </row>
    <row r="16" spans="1:15">
      <c r="A16" s="13" t="s">
        <v>56</v>
      </c>
      <c r="B16" s="14">
        <f>15738-190</f>
        <v>15548</v>
      </c>
      <c r="C16" s="14">
        <f>16868-234</f>
        <v>16634</v>
      </c>
      <c r="D16" s="14">
        <f t="shared" si="20"/>
        <v>32182</v>
      </c>
      <c r="F16" s="14">
        <f t="shared" ref="F16:F17" si="21">C15</f>
        <v>234</v>
      </c>
      <c r="G16" s="14">
        <f>C17*D15/D17</f>
        <v>219.34711402809299</v>
      </c>
      <c r="H16" s="14">
        <f t="shared" ref="H16:H17" si="22">((C15-G16)^2)/G16</f>
        <v>0.97884610088013535</v>
      </c>
    </row>
    <row r="17" spans="1:15">
      <c r="A17" s="13" t="s">
        <v>47</v>
      </c>
      <c r="B17" s="14">
        <f t="shared" ref="B17:C17" si="23">SUM(B15:B16)</f>
        <v>15738</v>
      </c>
      <c r="C17" s="14">
        <f t="shared" si="23"/>
        <v>16868</v>
      </c>
      <c r="D17" s="14">
        <f t="shared" si="20"/>
        <v>32606</v>
      </c>
      <c r="F17" s="16">
        <f t="shared" si="21"/>
        <v>16634</v>
      </c>
      <c r="G17" s="16">
        <f>C17*D16/D17</f>
        <v>16648.652885971907</v>
      </c>
      <c r="H17" s="16">
        <f t="shared" si="22"/>
        <v>1.2896362773388799E-2</v>
      </c>
      <c r="I17" s="16"/>
      <c r="J17" s="16"/>
      <c r="K17" s="16"/>
      <c r="L17" s="16"/>
      <c r="M17" s="16"/>
      <c r="N17" s="16"/>
      <c r="O17" s="16"/>
    </row>
    <row r="18" spans="1:15">
      <c r="B18" s="12" t="s">
        <v>51</v>
      </c>
      <c r="C18" s="12" t="s">
        <v>57</v>
      </c>
      <c r="F18" s="14">
        <f t="shared" ref="F18:F19" si="24">B19</f>
        <v>190</v>
      </c>
      <c r="G18" s="14">
        <f>B21*D19/D21</f>
        <v>158.48838280787206</v>
      </c>
      <c r="H18" s="14">
        <f t="shared" ref="H18:H19" si="25">((B19-G18)^2)/G18</f>
        <v>6.2653299912016784</v>
      </c>
    </row>
    <row r="19" spans="1:15">
      <c r="A19" s="13" t="s">
        <v>53</v>
      </c>
      <c r="B19" s="14">
        <v>190</v>
      </c>
      <c r="C19" s="14">
        <v>116</v>
      </c>
      <c r="D19" s="14">
        <f t="shared" ref="D19:D21" si="26">SUM(B19:C19)</f>
        <v>306</v>
      </c>
      <c r="F19" s="14">
        <f t="shared" si="24"/>
        <v>15548</v>
      </c>
      <c r="G19" s="14">
        <f>B21*D20/D21</f>
        <v>15579.511617192127</v>
      </c>
      <c r="H19" s="14">
        <f t="shared" si="25"/>
        <v>6.3736402171131232E-2</v>
      </c>
      <c r="I19" s="15">
        <f>SUM(H18:H21)</f>
        <v>13.129096902582345</v>
      </c>
      <c r="J19" s="15" t="s">
        <v>54</v>
      </c>
      <c r="K19" s="14" t="s">
        <v>55</v>
      </c>
    </row>
    <row r="20" spans="1:15">
      <c r="A20" s="13" t="s">
        <v>56</v>
      </c>
      <c r="B20" s="14">
        <f>15738-190</f>
        <v>15548</v>
      </c>
      <c r="C20" s="14">
        <f>14648-116</f>
        <v>14532</v>
      </c>
      <c r="D20" s="14">
        <f t="shared" si="26"/>
        <v>30080</v>
      </c>
      <c r="F20" s="14">
        <f t="shared" ref="F20:F21" si="27">C19</f>
        <v>116</v>
      </c>
      <c r="G20" s="14">
        <f>C21*D19/D21</f>
        <v>147.51161719212794</v>
      </c>
      <c r="H20" s="14">
        <f t="shared" ref="H20:H21" si="28">((C19-G20)^2)/G20</f>
        <v>6.7315512972099967</v>
      </c>
    </row>
    <row r="21" spans="1:15" ht="15.75" customHeight="1">
      <c r="A21" s="13" t="s">
        <v>47</v>
      </c>
      <c r="B21" s="14">
        <f t="shared" ref="B21:C21" si="29">SUM(B19:B20)</f>
        <v>15738</v>
      </c>
      <c r="C21" s="14">
        <f t="shared" si="29"/>
        <v>14648</v>
      </c>
      <c r="D21" s="14">
        <f t="shared" si="26"/>
        <v>30386</v>
      </c>
      <c r="F21" s="16">
        <f t="shared" si="27"/>
        <v>14532</v>
      </c>
      <c r="G21" s="16">
        <f>C21*D20/D21</f>
        <v>14500.488382807873</v>
      </c>
      <c r="H21" s="16">
        <f t="shared" si="28"/>
        <v>6.8479211999540088E-2</v>
      </c>
      <c r="I21" s="16"/>
      <c r="J21" s="16"/>
      <c r="K21" s="16"/>
      <c r="L21" s="16"/>
      <c r="M21" s="16"/>
      <c r="N21" s="16"/>
      <c r="O21" s="16"/>
    </row>
    <row r="22" spans="1:15" ht="15.75" customHeight="1">
      <c r="B22" s="12" t="s">
        <v>59</v>
      </c>
      <c r="C22" s="12" t="s">
        <v>57</v>
      </c>
      <c r="F22" s="14">
        <f t="shared" ref="F22:F23" si="30">B23</f>
        <v>234</v>
      </c>
      <c r="G22" s="14">
        <f>B25*D23/D25</f>
        <v>187.32707196344714</v>
      </c>
      <c r="H22" s="14">
        <f t="shared" ref="H22:H23" si="31">((B23-G22)^2)/G22</f>
        <v>11.628656705477693</v>
      </c>
    </row>
    <row r="23" spans="1:15" ht="15.75" customHeight="1">
      <c r="A23" s="13" t="s">
        <v>53</v>
      </c>
      <c r="B23" s="14">
        <v>234</v>
      </c>
      <c r="C23" s="14">
        <v>116</v>
      </c>
      <c r="D23" s="14">
        <f t="shared" ref="D23:D25" si="32">SUM(B23:C23)</f>
        <v>350</v>
      </c>
      <c r="F23" s="14">
        <f t="shared" si="30"/>
        <v>16634</v>
      </c>
      <c r="G23" s="14">
        <f>B25*D24/D25</f>
        <v>16680.672928036554</v>
      </c>
      <c r="H23" s="14">
        <f t="shared" si="31"/>
        <v>0.13059198636069611</v>
      </c>
      <c r="I23" s="15">
        <f>SUM(H22:H25)</f>
        <v>25.300688269523384</v>
      </c>
      <c r="J23" s="15" t="s">
        <v>54</v>
      </c>
      <c r="K23" s="14" t="s">
        <v>55</v>
      </c>
    </row>
    <row r="24" spans="1:15" ht="15.75" customHeight="1">
      <c r="A24" s="13" t="s">
        <v>56</v>
      </c>
      <c r="B24" s="14">
        <f>16868-234</f>
        <v>16634</v>
      </c>
      <c r="C24" s="14">
        <f>14648-116</f>
        <v>14532</v>
      </c>
      <c r="D24" s="14">
        <f t="shared" si="32"/>
        <v>31166</v>
      </c>
      <c r="F24" s="14">
        <f t="shared" ref="F24:F25" si="33">C23</f>
        <v>116</v>
      </c>
      <c r="G24" s="14">
        <f>C25*D23/D25</f>
        <v>162.67292803655286</v>
      </c>
      <c r="H24" s="14">
        <f t="shared" ref="H24:H25" si="34">((C23-G24)^2)/G24</f>
        <v>13.391055523484281</v>
      </c>
    </row>
    <row r="25" spans="1:15" ht="15.75" customHeight="1">
      <c r="A25" s="13" t="s">
        <v>47</v>
      </c>
      <c r="B25" s="14">
        <f t="shared" ref="B25:C25" si="35">SUM(B23:B24)</f>
        <v>16868</v>
      </c>
      <c r="C25" s="14">
        <f t="shared" si="35"/>
        <v>14648</v>
      </c>
      <c r="D25" s="14">
        <f t="shared" si="32"/>
        <v>31516</v>
      </c>
      <c r="F25" s="16">
        <f t="shared" si="33"/>
        <v>14532</v>
      </c>
      <c r="G25" s="16">
        <f>C25*D24/D25</f>
        <v>14485.327071963447</v>
      </c>
      <c r="H25" s="16">
        <f t="shared" si="34"/>
        <v>0.15038405420071346</v>
      </c>
      <c r="I25" s="16"/>
      <c r="J25" s="16"/>
      <c r="K25" s="16"/>
      <c r="L25" s="16"/>
      <c r="M25" s="16"/>
      <c r="N25" s="16"/>
      <c r="O25" s="16"/>
    </row>
    <row r="26" spans="1:15" ht="15.7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ht="15.75" customHeight="1"/>
    <row r="28" spans="1:15" ht="15.75" customHeight="1"/>
    <row r="29" spans="1:15" ht="15.75" customHeight="1"/>
    <row r="30" spans="1:15" ht="15.75" customHeight="1"/>
    <row r="31" spans="1:15" ht="15.75" customHeight="1"/>
    <row r="32" spans="1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4791666666666701" right="0.74791666666666701" top="0.98402777777777795" bottom="0.9840277777777779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00"/>
  <sheetViews>
    <sheetView workbookViewId="0"/>
  </sheetViews>
  <sheetFormatPr baseColWidth="10" defaultColWidth="14.42578125" defaultRowHeight="15" customHeight="1"/>
  <cols>
    <col min="1" max="1" width="17.140625" customWidth="1"/>
    <col min="2" max="2" width="19" customWidth="1"/>
    <col min="3" max="3" width="19.140625" customWidth="1"/>
    <col min="4" max="6" width="13.28515625" customWidth="1"/>
    <col min="7" max="9" width="8.7109375" customWidth="1"/>
    <col min="10" max="10" width="12.28515625" customWidth="1"/>
    <col min="11" max="26" width="8.7109375" customWidth="1"/>
  </cols>
  <sheetData>
    <row r="1" spans="1:15" ht="15.75">
      <c r="A1" s="34" t="s">
        <v>102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>
      <c r="A2" s="17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>
      <c r="E3" s="13" t="s">
        <v>60</v>
      </c>
      <c r="F3" s="13" t="s">
        <v>61</v>
      </c>
      <c r="G3" s="13"/>
      <c r="H3" s="13" t="s">
        <v>62</v>
      </c>
      <c r="I3" s="13" t="s">
        <v>63</v>
      </c>
      <c r="J3" s="13" t="s">
        <v>64</v>
      </c>
    </row>
    <row r="4" spans="1:15">
      <c r="B4" s="12" t="s">
        <v>51</v>
      </c>
      <c r="C4" s="12" t="s">
        <v>65</v>
      </c>
      <c r="D4" s="13" t="s">
        <v>47</v>
      </c>
      <c r="E4" s="14">
        <f>(2-1)*(2-1)</f>
        <v>1</v>
      </c>
      <c r="F4" s="14">
        <f t="shared" ref="F4:F5" si="0">B5</f>
        <v>7</v>
      </c>
      <c r="G4" s="14">
        <f>B7*D5/D7</f>
        <v>7.3495934959349594</v>
      </c>
      <c r="H4" s="14">
        <f t="shared" ref="H4:H5" si="1">((B5-G4)^2)/G4</f>
        <v>1.6628894165047845E-2</v>
      </c>
      <c r="I4" s="13"/>
      <c r="J4" s="13" t="s">
        <v>66</v>
      </c>
    </row>
    <row r="5" spans="1:15">
      <c r="A5" s="13" t="s">
        <v>14</v>
      </c>
      <c r="B5" s="14">
        <v>7</v>
      </c>
      <c r="C5" s="14">
        <v>9</v>
      </c>
      <c r="D5" s="14">
        <f t="shared" ref="D5:D7" si="2">SUM(B5:C5)</f>
        <v>16</v>
      </c>
      <c r="F5" s="14">
        <f t="shared" si="0"/>
        <v>106</v>
      </c>
      <c r="G5" s="14">
        <f>B7*D6/D7</f>
        <v>105.65040650406505</v>
      </c>
      <c r="H5" s="14">
        <f t="shared" si="1"/>
        <v>1.1567926375685106E-3</v>
      </c>
      <c r="I5" s="13" t="s">
        <v>67</v>
      </c>
      <c r="J5" s="13">
        <v>3.84</v>
      </c>
    </row>
    <row r="6" spans="1:15">
      <c r="A6" s="13" t="s">
        <v>68</v>
      </c>
      <c r="B6" s="14">
        <v>106</v>
      </c>
      <c r="C6" s="14">
        <v>124</v>
      </c>
      <c r="D6" s="14">
        <f t="shared" si="2"/>
        <v>230</v>
      </c>
      <c r="F6" s="14">
        <f t="shared" ref="F6:F7" si="3">C5</f>
        <v>9</v>
      </c>
      <c r="G6" s="14">
        <f>C7*D5/D7</f>
        <v>8.6504065040650406</v>
      </c>
      <c r="H6" s="14">
        <f t="shared" ref="H6:H7" si="4">((C5-G6)^2)/G6</f>
        <v>1.4128308576318846E-2</v>
      </c>
      <c r="I6" s="13">
        <f>SUM(H4:H7)</f>
        <v>3.2896834236418225E-2</v>
      </c>
      <c r="J6" s="13" t="s">
        <v>58</v>
      </c>
    </row>
    <row r="7" spans="1:15">
      <c r="A7" s="13" t="s">
        <v>47</v>
      </c>
      <c r="B7" s="14">
        <f t="shared" ref="B7:C7" si="5">SUM(B5:B6)</f>
        <v>113</v>
      </c>
      <c r="C7" s="14">
        <f t="shared" si="5"/>
        <v>133</v>
      </c>
      <c r="D7" s="14">
        <f t="shared" si="2"/>
        <v>246</v>
      </c>
      <c r="F7" s="16">
        <f t="shared" si="3"/>
        <v>124</v>
      </c>
      <c r="G7" s="16">
        <f>C7*D6/D7</f>
        <v>124.34959349593495</v>
      </c>
      <c r="H7" s="16">
        <f t="shared" si="4"/>
        <v>9.8283885748302034E-4</v>
      </c>
      <c r="I7" s="16"/>
      <c r="J7" s="16"/>
      <c r="K7" s="16"/>
      <c r="L7" s="16"/>
      <c r="M7" s="16"/>
      <c r="N7" s="16"/>
      <c r="O7" s="16"/>
    </row>
    <row r="8" spans="1:15">
      <c r="A8" s="13"/>
      <c r="F8" s="14">
        <f t="shared" ref="F8:F9" si="6">B9</f>
        <v>6</v>
      </c>
      <c r="G8" s="14">
        <f>B11*D9/D11</f>
        <v>5.5121951219512191</v>
      </c>
      <c r="H8" s="14">
        <f t="shared" ref="H8:H9" si="7">((B9-G8)^2)/G8</f>
        <v>4.316857327865322E-2</v>
      </c>
    </row>
    <row r="9" spans="1:15">
      <c r="A9" s="13" t="s">
        <v>69</v>
      </c>
      <c r="B9" s="14">
        <v>6</v>
      </c>
      <c r="C9" s="14">
        <v>6</v>
      </c>
      <c r="D9" s="14">
        <f t="shared" ref="D9:D11" si="8">SUM(B9:C9)</f>
        <v>12</v>
      </c>
      <c r="F9" s="14">
        <f t="shared" si="6"/>
        <v>107</v>
      </c>
      <c r="G9" s="14">
        <f>B11*D10/D11</f>
        <v>107.48780487804878</v>
      </c>
      <c r="H9" s="14">
        <f t="shared" si="7"/>
        <v>2.2137729886488509E-3</v>
      </c>
      <c r="I9" s="13">
        <f>SUM(H8:H11)</f>
        <v>8.3940279562077502E-2</v>
      </c>
      <c r="J9" s="13" t="s">
        <v>58</v>
      </c>
    </row>
    <row r="10" spans="1:15">
      <c r="A10" s="13" t="s">
        <v>68</v>
      </c>
      <c r="B10" s="14">
        <v>107</v>
      </c>
      <c r="C10" s="14">
        <v>127</v>
      </c>
      <c r="D10" s="14">
        <f t="shared" si="8"/>
        <v>234</v>
      </c>
      <c r="F10" s="14">
        <f t="shared" ref="F10:F11" si="9">C9</f>
        <v>6</v>
      </c>
      <c r="G10" s="14">
        <f>C11*D9/D11</f>
        <v>6.4878048780487809</v>
      </c>
      <c r="H10" s="14">
        <f t="shared" ref="H10:H11" si="10">((C9-G10)^2)/G10</f>
        <v>3.667705849990837E-2</v>
      </c>
    </row>
    <row r="11" spans="1:15">
      <c r="A11" s="13" t="s">
        <v>47</v>
      </c>
      <c r="B11" s="14">
        <f t="shared" ref="B11:C11" si="11">SUM(B9:B10)</f>
        <v>113</v>
      </c>
      <c r="C11" s="14">
        <f t="shared" si="11"/>
        <v>133</v>
      </c>
      <c r="D11" s="14">
        <f t="shared" si="8"/>
        <v>246</v>
      </c>
      <c r="F11" s="16">
        <f t="shared" si="9"/>
        <v>127</v>
      </c>
      <c r="G11" s="16">
        <f>C11*D10/D11</f>
        <v>126.51219512195122</v>
      </c>
      <c r="H11" s="16">
        <f t="shared" si="10"/>
        <v>1.8808747948670685E-3</v>
      </c>
      <c r="I11" s="16"/>
      <c r="J11" s="16"/>
      <c r="K11" s="16"/>
      <c r="L11" s="16"/>
      <c r="M11" s="16"/>
      <c r="N11" s="16"/>
      <c r="O11" s="16"/>
    </row>
    <row r="12" spans="1:15">
      <c r="A12" s="13"/>
      <c r="F12" s="14">
        <f t="shared" ref="F12:F13" si="12">B13</f>
        <v>53</v>
      </c>
      <c r="G12" s="14">
        <f>B15*D13/D15</f>
        <v>58.796747967479675</v>
      </c>
      <c r="H12" s="14">
        <f t="shared" ref="H12:H13" si="13">((B13-G12)^2)/G12</f>
        <v>0.57149907367436503</v>
      </c>
    </row>
    <row r="13" spans="1:15">
      <c r="A13" s="13" t="s">
        <v>70</v>
      </c>
      <c r="B13" s="14">
        <v>53</v>
      </c>
      <c r="C13" s="14">
        <v>75</v>
      </c>
      <c r="D13" s="14">
        <f t="shared" ref="D13:D15" si="14">SUM(B13:C13)</f>
        <v>128</v>
      </c>
      <c r="F13" s="14">
        <f t="shared" si="12"/>
        <v>60</v>
      </c>
      <c r="G13" s="14">
        <f>B15*D14/D15</f>
        <v>54.203252032520325</v>
      </c>
      <c r="H13" s="14">
        <f t="shared" si="13"/>
        <v>0.61993119856202317</v>
      </c>
      <c r="I13" s="13">
        <f>SUM(H12:H15)</f>
        <v>2.2036980975199358</v>
      </c>
      <c r="J13" s="13" t="s">
        <v>58</v>
      </c>
    </row>
    <row r="14" spans="1:15">
      <c r="A14" s="13" t="s">
        <v>68</v>
      </c>
      <c r="B14" s="14">
        <v>60</v>
      </c>
      <c r="C14" s="14">
        <v>58</v>
      </c>
      <c r="D14" s="14">
        <f t="shared" si="14"/>
        <v>118</v>
      </c>
      <c r="F14" s="14">
        <f t="shared" ref="F14:F15" si="15">C13</f>
        <v>75</v>
      </c>
      <c r="G14" s="14">
        <f>C15*D13/D15</f>
        <v>69.203252032520325</v>
      </c>
      <c r="H14" s="14">
        <f t="shared" ref="H14:H15" si="16">((C13-G14)^2)/G14</f>
        <v>0.48555936334739286</v>
      </c>
    </row>
    <row r="15" spans="1:15">
      <c r="A15" s="13" t="s">
        <v>47</v>
      </c>
      <c r="B15" s="14">
        <f t="shared" ref="B15:C15" si="17">SUM(B13:B14)</f>
        <v>113</v>
      </c>
      <c r="C15" s="14">
        <f t="shared" si="17"/>
        <v>133</v>
      </c>
      <c r="D15" s="14">
        <f t="shared" si="14"/>
        <v>246</v>
      </c>
      <c r="F15" s="16">
        <f t="shared" si="15"/>
        <v>58</v>
      </c>
      <c r="G15" s="16">
        <f>C15*D14/D15</f>
        <v>63.796747967479675</v>
      </c>
      <c r="H15" s="16">
        <f t="shared" si="16"/>
        <v>0.52670846193615495</v>
      </c>
      <c r="I15" s="16"/>
      <c r="J15" s="16"/>
      <c r="K15" s="16"/>
      <c r="L15" s="16"/>
      <c r="M15" s="16"/>
      <c r="N15" s="16"/>
      <c r="O15" s="16"/>
    </row>
    <row r="16" spans="1:15">
      <c r="A16" s="13"/>
      <c r="F16" s="14">
        <f t="shared" ref="F16:F17" si="18">B17</f>
        <v>47</v>
      </c>
      <c r="G16" s="14">
        <f>B19*D17/D19</f>
        <v>41.341463414634148</v>
      </c>
      <c r="H16" s="14">
        <f t="shared" ref="H16:H17" si="19">((B17-G16)^2)/G16</f>
        <v>0.77450176271674165</v>
      </c>
    </row>
    <row r="17" spans="1:15">
      <c r="A17" s="13" t="s">
        <v>71</v>
      </c>
      <c r="B17" s="14">
        <v>47</v>
      </c>
      <c r="C17" s="14">
        <v>43</v>
      </c>
      <c r="D17" s="14">
        <f t="shared" ref="D17:D19" si="20">SUM(B17:C17)</f>
        <v>90</v>
      </c>
      <c r="F17" s="14">
        <f t="shared" si="18"/>
        <v>66</v>
      </c>
      <c r="G17" s="14">
        <f>B19*D18/D19</f>
        <v>71.658536585365852</v>
      </c>
      <c r="H17" s="14">
        <f t="shared" si="19"/>
        <v>0.44682794002888943</v>
      </c>
      <c r="I17" s="13">
        <f>SUM(H16:H19)</f>
        <v>2.2590008035746258</v>
      </c>
      <c r="J17" s="13" t="s">
        <v>58</v>
      </c>
    </row>
    <row r="18" spans="1:15">
      <c r="A18" s="13" t="s">
        <v>68</v>
      </c>
      <c r="B18" s="14">
        <v>66</v>
      </c>
      <c r="C18" s="14">
        <v>90</v>
      </c>
      <c r="D18" s="14">
        <f t="shared" si="20"/>
        <v>156</v>
      </c>
      <c r="F18" s="14">
        <f t="shared" ref="F18:F19" si="21">C17</f>
        <v>43</v>
      </c>
      <c r="G18" s="14">
        <f>C19*D17/D19</f>
        <v>48.658536585365852</v>
      </c>
      <c r="H18" s="14">
        <f t="shared" ref="H18:H19" si="22">((C17-G18)^2)/G18</f>
        <v>0.65803533223302113</v>
      </c>
    </row>
    <row r="19" spans="1:15">
      <c r="A19" s="19" t="s">
        <v>47</v>
      </c>
      <c r="B19" s="20">
        <f t="shared" ref="B19:C19" si="23">SUM(B17:B18)</f>
        <v>113</v>
      </c>
      <c r="C19" s="20">
        <f t="shared" si="23"/>
        <v>133</v>
      </c>
      <c r="D19" s="20">
        <f t="shared" si="20"/>
        <v>246</v>
      </c>
      <c r="E19" s="20"/>
      <c r="F19" s="16">
        <f t="shared" si="21"/>
        <v>90</v>
      </c>
      <c r="G19" s="16">
        <f>C19*D18/D19</f>
        <v>84.341463414634148</v>
      </c>
      <c r="H19" s="16">
        <f t="shared" si="22"/>
        <v>0.3796357685959737</v>
      </c>
      <c r="I19" s="16"/>
      <c r="J19" s="16"/>
      <c r="K19" s="16"/>
      <c r="L19" s="16"/>
      <c r="M19" s="16"/>
      <c r="N19" s="16"/>
      <c r="O19" s="16"/>
    </row>
    <row r="20" spans="1:15">
      <c r="B20" s="12" t="s">
        <v>51</v>
      </c>
      <c r="C20" s="12" t="s">
        <v>57</v>
      </c>
      <c r="D20" s="13" t="s">
        <v>47</v>
      </c>
      <c r="E20" s="14">
        <f>(2-1)*(2-1)</f>
        <v>1</v>
      </c>
      <c r="F20" s="14">
        <f t="shared" ref="F20:F21" si="24">B21</f>
        <v>7</v>
      </c>
      <c r="G20" s="14">
        <f>B23*D21/D23</f>
        <v>9.4166666666666661</v>
      </c>
      <c r="H20" s="14">
        <f t="shared" ref="H20:H21" si="25">((B21-G20)^2)/G20</f>
        <v>0.62020648967551595</v>
      </c>
    </row>
    <row r="21" spans="1:15" ht="15.75" customHeight="1">
      <c r="A21" s="13" t="s">
        <v>14</v>
      </c>
      <c r="B21" s="14">
        <v>7</v>
      </c>
      <c r="C21" s="14">
        <v>7</v>
      </c>
      <c r="D21" s="14">
        <f t="shared" ref="D21:D23" si="26">SUM(B21:C21)</f>
        <v>14</v>
      </c>
      <c r="F21" s="14">
        <f t="shared" si="24"/>
        <v>106</v>
      </c>
      <c r="G21" s="14">
        <f>B23*D22/D23</f>
        <v>103.58333333333333</v>
      </c>
      <c r="H21" s="14">
        <f t="shared" si="25"/>
        <v>5.6382408152319881E-2</v>
      </c>
      <c r="I21" s="13">
        <f>SUM(H20:H23)</f>
        <v>2.0666715424559352</v>
      </c>
      <c r="J21" s="13" t="s">
        <v>58</v>
      </c>
    </row>
    <row r="22" spans="1:15" ht="15.75" customHeight="1">
      <c r="A22" s="13" t="s">
        <v>68</v>
      </c>
      <c r="B22" s="14">
        <v>106</v>
      </c>
      <c r="C22" s="14">
        <v>48</v>
      </c>
      <c r="D22" s="14">
        <f t="shared" si="26"/>
        <v>154</v>
      </c>
      <c r="F22" s="14">
        <f t="shared" ref="F22:F23" si="27">C21</f>
        <v>7</v>
      </c>
      <c r="G22" s="14">
        <f>C23*D21/D23</f>
        <v>4.583333333333333</v>
      </c>
      <c r="H22" s="14">
        <f t="shared" ref="H22:H23" si="28">((C21-G22)^2)/G22</f>
        <v>1.2742424242424246</v>
      </c>
      <c r="J22" s="13"/>
    </row>
    <row r="23" spans="1:15" ht="15.75" customHeight="1">
      <c r="A23" s="13" t="s">
        <v>47</v>
      </c>
      <c r="B23" s="14">
        <f t="shared" ref="B23:C23" si="29">SUM(B21:B22)</f>
        <v>113</v>
      </c>
      <c r="C23" s="14">
        <f t="shared" si="29"/>
        <v>55</v>
      </c>
      <c r="D23" s="14">
        <f t="shared" si="26"/>
        <v>168</v>
      </c>
      <c r="F23" s="16">
        <f t="shared" si="27"/>
        <v>48</v>
      </c>
      <c r="G23" s="16">
        <f>C23*D22/D23</f>
        <v>50.416666666666664</v>
      </c>
      <c r="H23" s="16">
        <f t="shared" si="28"/>
        <v>0.11584022038567471</v>
      </c>
      <c r="I23" s="16"/>
      <c r="J23" s="16"/>
      <c r="K23" s="16"/>
      <c r="L23" s="16"/>
      <c r="M23" s="16"/>
      <c r="N23" s="16"/>
      <c r="O23" s="16"/>
    </row>
    <row r="24" spans="1:15" ht="15.75" customHeight="1">
      <c r="A24" s="13"/>
      <c r="F24" s="14">
        <f t="shared" ref="F24:F25" si="30">B25</f>
        <v>6</v>
      </c>
      <c r="G24" s="14">
        <f>B27*D25/D27</f>
        <v>8.0714285714285712</v>
      </c>
      <c r="H24" s="14">
        <f t="shared" ref="H24:H25" si="31">((B25-G24)^2)/G24</f>
        <v>0.53160556257901381</v>
      </c>
    </row>
    <row r="25" spans="1:15" ht="15.75" customHeight="1">
      <c r="A25" s="13" t="s">
        <v>69</v>
      </c>
      <c r="B25" s="14">
        <v>6</v>
      </c>
      <c r="C25" s="14">
        <v>6</v>
      </c>
      <c r="D25" s="14">
        <f t="shared" ref="D25:D27" si="32">SUM(B25:C25)</f>
        <v>12</v>
      </c>
      <c r="F25" s="14">
        <f t="shared" si="30"/>
        <v>107</v>
      </c>
      <c r="G25" s="14">
        <f>B27*D26/D27</f>
        <v>104.92857142857143</v>
      </c>
      <c r="H25" s="14">
        <f t="shared" si="31"/>
        <v>4.0892735583000987E-2</v>
      </c>
      <c r="I25" s="13">
        <f>SUM(H24:H27)</f>
        <v>1.748722074385791</v>
      </c>
      <c r="J25" s="13" t="s">
        <v>58</v>
      </c>
    </row>
    <row r="26" spans="1:15" ht="15.75" customHeight="1">
      <c r="A26" s="13" t="s">
        <v>68</v>
      </c>
      <c r="B26" s="14">
        <v>107</v>
      </c>
      <c r="C26" s="14">
        <v>49</v>
      </c>
      <c r="D26" s="14">
        <f t="shared" si="32"/>
        <v>156</v>
      </c>
      <c r="F26" s="14">
        <f t="shared" ref="F26:F27" si="33">C25</f>
        <v>6</v>
      </c>
      <c r="G26" s="14">
        <f>C27*D25/D27</f>
        <v>3.9285714285714284</v>
      </c>
      <c r="H26" s="14">
        <f t="shared" ref="H26:H27" si="34">((C25-G26)^2)/G26</f>
        <v>1.0922077922077924</v>
      </c>
    </row>
    <row r="27" spans="1:15" ht="15.75" customHeight="1">
      <c r="A27" s="13" t="s">
        <v>47</v>
      </c>
      <c r="B27" s="14">
        <f t="shared" ref="B27:C27" si="35">SUM(B25:B26)</f>
        <v>113</v>
      </c>
      <c r="C27" s="14">
        <f t="shared" si="35"/>
        <v>55</v>
      </c>
      <c r="D27" s="14">
        <f t="shared" si="32"/>
        <v>168</v>
      </c>
      <c r="F27" s="16">
        <f t="shared" si="33"/>
        <v>49</v>
      </c>
      <c r="G27" s="16">
        <f>C27*D26/D27</f>
        <v>51.071428571428569</v>
      </c>
      <c r="H27" s="16">
        <f t="shared" si="34"/>
        <v>8.4015984015983855E-2</v>
      </c>
      <c r="I27" s="16"/>
      <c r="J27" s="16"/>
      <c r="K27" s="16"/>
      <c r="L27" s="16"/>
      <c r="M27" s="16"/>
      <c r="N27" s="16"/>
      <c r="O27" s="16"/>
    </row>
    <row r="28" spans="1:15" ht="15.75" customHeight="1">
      <c r="A28" s="13"/>
      <c r="F28" s="14">
        <f t="shared" ref="F28:F29" si="36">B29</f>
        <v>53</v>
      </c>
      <c r="G28" s="14">
        <f>B31*D29/D31</f>
        <v>55.827380952380949</v>
      </c>
      <c r="H28" s="14">
        <f t="shared" ref="H28:H29" si="37">((B29-G28)^2)/G28</f>
        <v>0.14319287262831318</v>
      </c>
    </row>
    <row r="29" spans="1:15" ht="15.75" customHeight="1">
      <c r="A29" s="13" t="s">
        <v>70</v>
      </c>
      <c r="B29" s="14">
        <v>53</v>
      </c>
      <c r="C29" s="14">
        <v>30</v>
      </c>
      <c r="D29" s="14">
        <f t="shared" ref="D29:D31" si="38">SUM(B29:C29)</f>
        <v>83</v>
      </c>
      <c r="F29" s="14">
        <f t="shared" si="36"/>
        <v>60</v>
      </c>
      <c r="G29" s="14">
        <f>B31*D30/D31</f>
        <v>57.172619047619051</v>
      </c>
      <c r="H29" s="14">
        <f t="shared" si="37"/>
        <v>0.13982362856647049</v>
      </c>
      <c r="I29" s="13">
        <f>SUM(H28:H31)</f>
        <v>0.86448676728588603</v>
      </c>
      <c r="J29" s="13" t="s">
        <v>58</v>
      </c>
    </row>
    <row r="30" spans="1:15" ht="15.75" customHeight="1">
      <c r="A30" s="13" t="s">
        <v>68</v>
      </c>
      <c r="B30" s="14">
        <v>60</v>
      </c>
      <c r="C30" s="14">
        <v>25</v>
      </c>
      <c r="D30" s="14">
        <f t="shared" si="38"/>
        <v>85</v>
      </c>
      <c r="F30" s="14">
        <f t="shared" ref="F30:F31" si="39">C29</f>
        <v>30</v>
      </c>
      <c r="G30" s="14">
        <f>C31*D29/D31</f>
        <v>27.172619047619047</v>
      </c>
      <c r="H30" s="14">
        <f t="shared" ref="H30:H31" si="40">((C29-G30)^2)/G30</f>
        <v>0.29419626558180778</v>
      </c>
    </row>
    <row r="31" spans="1:15" ht="15.75" customHeight="1">
      <c r="A31" s="13" t="s">
        <v>47</v>
      </c>
      <c r="B31" s="14">
        <f t="shared" ref="B31:C31" si="41">SUM(B29:B30)</f>
        <v>113</v>
      </c>
      <c r="C31" s="14">
        <f t="shared" si="41"/>
        <v>55</v>
      </c>
      <c r="D31" s="14">
        <f t="shared" si="38"/>
        <v>168</v>
      </c>
      <c r="F31" s="16">
        <f t="shared" si="39"/>
        <v>25</v>
      </c>
      <c r="G31" s="16">
        <f>C31*D30/D31</f>
        <v>27.827380952380953</v>
      </c>
      <c r="H31" s="16">
        <f t="shared" si="40"/>
        <v>0.28727400050929469</v>
      </c>
      <c r="I31" s="16"/>
      <c r="J31" s="16"/>
      <c r="K31" s="16"/>
      <c r="L31" s="16"/>
      <c r="M31" s="16"/>
      <c r="N31" s="16"/>
      <c r="O31" s="16"/>
    </row>
    <row r="32" spans="1:15" ht="15.75" customHeight="1">
      <c r="A32" s="13"/>
      <c r="F32" s="14">
        <f t="shared" ref="F32:F33" si="42">B33</f>
        <v>47</v>
      </c>
      <c r="G32" s="14">
        <f>B35*D33/D35</f>
        <v>39.68452380952381</v>
      </c>
      <c r="H32" s="14">
        <f t="shared" ref="H32:H33" si="43">((B33-G32)^2)/G32</f>
        <v>1.3485406086838514</v>
      </c>
    </row>
    <row r="33" spans="1:15" ht="15.75" customHeight="1">
      <c r="A33" s="13" t="s">
        <v>71</v>
      </c>
      <c r="B33" s="14">
        <v>47</v>
      </c>
      <c r="C33" s="14">
        <v>12</v>
      </c>
      <c r="D33" s="14">
        <f t="shared" ref="D33:D35" si="44">SUM(B33:C33)</f>
        <v>59</v>
      </c>
      <c r="F33" s="14">
        <f t="shared" si="42"/>
        <v>66</v>
      </c>
      <c r="G33" s="14">
        <f>B35*D34/D35</f>
        <v>73.31547619047619</v>
      </c>
      <c r="H33" s="14">
        <f t="shared" si="43"/>
        <v>0.72994399919584618</v>
      </c>
      <c r="I33" s="15">
        <f>SUM(H32:H35)</f>
        <v>6.3488257113416218</v>
      </c>
      <c r="J33" s="15" t="s">
        <v>54</v>
      </c>
      <c r="K33" s="14" t="s">
        <v>72</v>
      </c>
    </row>
    <row r="34" spans="1:15" ht="15.75" customHeight="1">
      <c r="A34" s="13" t="s">
        <v>68</v>
      </c>
      <c r="B34" s="14">
        <v>66</v>
      </c>
      <c r="C34" s="14">
        <v>43</v>
      </c>
      <c r="D34" s="14">
        <f t="shared" si="44"/>
        <v>109</v>
      </c>
      <c r="F34" s="14">
        <f t="shared" ref="F34:F35" si="45">C33</f>
        <v>12</v>
      </c>
      <c r="G34" s="14">
        <f>C35*D33/D35</f>
        <v>19.31547619047619</v>
      </c>
      <c r="H34" s="14">
        <f t="shared" ref="H34:H35" si="46">((C33-G34)^2)/G34</f>
        <v>2.7706379778413672</v>
      </c>
    </row>
    <row r="35" spans="1:15" ht="15.75" customHeight="1">
      <c r="A35" s="19" t="s">
        <v>47</v>
      </c>
      <c r="B35" s="20">
        <f t="shared" ref="B35:C35" si="47">SUM(B33:B34)</f>
        <v>113</v>
      </c>
      <c r="C35" s="20">
        <f t="shared" si="47"/>
        <v>55</v>
      </c>
      <c r="D35" s="20">
        <f t="shared" si="44"/>
        <v>168</v>
      </c>
      <c r="E35" s="20"/>
      <c r="F35" s="16">
        <f t="shared" si="45"/>
        <v>43</v>
      </c>
      <c r="G35" s="16">
        <f>C35*D34/D35</f>
        <v>35.68452380952381</v>
      </c>
      <c r="H35" s="16">
        <f t="shared" si="46"/>
        <v>1.4997031256205566</v>
      </c>
      <c r="I35" s="16"/>
      <c r="J35" s="16"/>
      <c r="K35" s="16"/>
      <c r="L35" s="16"/>
      <c r="M35" s="16"/>
      <c r="N35" s="16"/>
      <c r="O35" s="16"/>
    </row>
    <row r="36" spans="1:15" ht="15.75" customHeight="1">
      <c r="B36" s="12" t="s">
        <v>52</v>
      </c>
      <c r="C36" s="12" t="s">
        <v>73</v>
      </c>
      <c r="D36" s="13" t="s">
        <v>47</v>
      </c>
      <c r="E36" s="14">
        <f>(2-1)*(2-1)</f>
        <v>1</v>
      </c>
      <c r="F36" s="14">
        <f t="shared" ref="F36:F37" si="48">B37</f>
        <v>11</v>
      </c>
      <c r="G36" s="14">
        <f>B39*D37/D39</f>
        <v>7.7777777777777777</v>
      </c>
      <c r="H36" s="14">
        <f t="shared" ref="H36:H37" si="49">((B37-G36)^2)/G36</f>
        <v>1.3349206349206351</v>
      </c>
    </row>
    <row r="37" spans="1:15" ht="15.75" customHeight="1">
      <c r="A37" s="13" t="s">
        <v>14</v>
      </c>
      <c r="B37" s="14">
        <v>11</v>
      </c>
      <c r="C37" s="14">
        <v>6</v>
      </c>
      <c r="D37" s="14">
        <f t="shared" ref="D37:D39" si="50">SUM(B37:C37)</f>
        <v>17</v>
      </c>
      <c r="F37" s="14">
        <f t="shared" si="48"/>
        <v>59</v>
      </c>
      <c r="G37" s="14">
        <f>B39*D38/D39</f>
        <v>62.222222222222221</v>
      </c>
      <c r="H37" s="14">
        <f t="shared" si="49"/>
        <v>0.1668650793650793</v>
      </c>
      <c r="I37" s="13">
        <f>SUM(H36:H39)</f>
        <v>2.7683519793459554</v>
      </c>
      <c r="J37" s="13" t="s">
        <v>58</v>
      </c>
    </row>
    <row r="38" spans="1:15" ht="15.75" customHeight="1">
      <c r="A38" s="13" t="s">
        <v>68</v>
      </c>
      <c r="B38" s="14">
        <v>59</v>
      </c>
      <c r="C38" s="14">
        <v>77</v>
      </c>
      <c r="D38" s="14">
        <f t="shared" si="50"/>
        <v>136</v>
      </c>
      <c r="F38" s="14">
        <f t="shared" ref="F38:F39" si="51">C37</f>
        <v>6</v>
      </c>
      <c r="G38" s="14">
        <f>C39*D37/D39</f>
        <v>9.2222222222222214</v>
      </c>
      <c r="H38" s="14">
        <f t="shared" ref="H38:H39" si="52">((C37-G38)^2)/G38</f>
        <v>1.1258366800535471</v>
      </c>
      <c r="J38" s="13"/>
    </row>
    <row r="39" spans="1:15" ht="15.75" customHeight="1">
      <c r="A39" s="13" t="s">
        <v>47</v>
      </c>
      <c r="B39" s="14">
        <f t="shared" ref="B39:C39" si="53">SUM(B37:B38)</f>
        <v>70</v>
      </c>
      <c r="C39" s="14">
        <f t="shared" si="53"/>
        <v>83</v>
      </c>
      <c r="D39" s="14">
        <f t="shared" si="50"/>
        <v>153</v>
      </c>
      <c r="F39" s="16">
        <f t="shared" si="51"/>
        <v>77</v>
      </c>
      <c r="G39" s="16">
        <f>C39*D38/D39</f>
        <v>73.777777777777771</v>
      </c>
      <c r="H39" s="16">
        <f t="shared" si="52"/>
        <v>0.140729585006694</v>
      </c>
      <c r="I39" s="16"/>
      <c r="J39" s="16"/>
      <c r="K39" s="16"/>
      <c r="L39" s="16"/>
      <c r="M39" s="16"/>
      <c r="N39" s="16"/>
      <c r="O39" s="16"/>
    </row>
    <row r="40" spans="1:15" ht="15.75" customHeight="1">
      <c r="A40" s="13"/>
      <c r="F40" s="14">
        <f t="shared" ref="F40:F41" si="54">B41</f>
        <v>9</v>
      </c>
      <c r="G40" s="14">
        <f>B43*D41/D43</f>
        <v>5.9477124183006538</v>
      </c>
      <c r="H40" s="14">
        <f t="shared" ref="H40:H41" si="55">((B41-G40)^2)/G40</f>
        <v>1.566393736981972</v>
      </c>
    </row>
    <row r="41" spans="1:15" ht="15.75" customHeight="1">
      <c r="A41" s="13" t="s">
        <v>69</v>
      </c>
      <c r="B41" s="14">
        <v>9</v>
      </c>
      <c r="C41" s="14">
        <v>4</v>
      </c>
      <c r="D41" s="14">
        <f t="shared" ref="D41:D43" si="56">SUM(B41:C41)</f>
        <v>13</v>
      </c>
      <c r="F41" s="14">
        <f t="shared" si="54"/>
        <v>61</v>
      </c>
      <c r="G41" s="14">
        <f>B43*D42/D43</f>
        <v>64.052287581699346</v>
      </c>
      <c r="H41" s="14">
        <f t="shared" si="55"/>
        <v>0.14545084700546884</v>
      </c>
      <c r="I41" s="13">
        <f>SUM(H40:H43)</f>
        <v>3.1555689319286557</v>
      </c>
      <c r="J41" s="13" t="s">
        <v>58</v>
      </c>
      <c r="K41" s="14"/>
    </row>
    <row r="42" spans="1:15" ht="15.75" customHeight="1">
      <c r="A42" s="13" t="s">
        <v>68</v>
      </c>
      <c r="B42" s="14">
        <v>61</v>
      </c>
      <c r="C42" s="14">
        <v>79</v>
      </c>
      <c r="D42" s="14">
        <f t="shared" si="56"/>
        <v>140</v>
      </c>
      <c r="F42" s="14">
        <f t="shared" ref="F42:F43" si="57">C41</f>
        <v>4</v>
      </c>
      <c r="G42" s="14">
        <f>C43*D41/D43</f>
        <v>7.0522875816993462</v>
      </c>
      <c r="H42" s="14">
        <f t="shared" ref="H42:H43" si="58">((C41-G42)^2)/G42</f>
        <v>1.3210549589004583</v>
      </c>
    </row>
    <row r="43" spans="1:15" ht="15.75" customHeight="1">
      <c r="A43" s="13" t="s">
        <v>47</v>
      </c>
      <c r="B43" s="14">
        <f t="shared" ref="B43:C43" si="59">SUM(B41:B42)</f>
        <v>70</v>
      </c>
      <c r="C43" s="14">
        <f t="shared" si="59"/>
        <v>83</v>
      </c>
      <c r="D43" s="14">
        <f t="shared" si="56"/>
        <v>153</v>
      </c>
      <c r="F43" s="16">
        <f t="shared" si="57"/>
        <v>79</v>
      </c>
      <c r="G43" s="16">
        <f>C43*D42/D43</f>
        <v>75.947712418300654</v>
      </c>
      <c r="H43" s="16">
        <f t="shared" si="58"/>
        <v>0.12266938904075685</v>
      </c>
      <c r="I43" s="16"/>
      <c r="J43" s="16"/>
      <c r="K43" s="16"/>
      <c r="L43" s="16"/>
      <c r="M43" s="16"/>
      <c r="N43" s="16"/>
      <c r="O43" s="16"/>
    </row>
    <row r="44" spans="1:15" ht="15.75" customHeight="1">
      <c r="A44" s="13"/>
      <c r="F44" s="14">
        <f t="shared" ref="F44:F45" si="60">B45</f>
        <v>16</v>
      </c>
      <c r="G44" s="14">
        <f>B47*D45/D47</f>
        <v>26.078431372549019</v>
      </c>
      <c r="H44" s="14">
        <f t="shared" ref="H44:H45" si="61">((B45-G44)^2)/G44</f>
        <v>3.8949727259324778</v>
      </c>
    </row>
    <row r="45" spans="1:15" ht="15.75" customHeight="1">
      <c r="A45" s="13" t="s">
        <v>70</v>
      </c>
      <c r="B45" s="14">
        <v>16</v>
      </c>
      <c r="C45" s="14">
        <v>41</v>
      </c>
      <c r="D45" s="14">
        <f t="shared" ref="D45:D47" si="62">SUM(B45:C45)</f>
        <v>57</v>
      </c>
      <c r="F45" s="14">
        <f t="shared" si="60"/>
        <v>54</v>
      </c>
      <c r="G45" s="14">
        <f>B47*D46/D47</f>
        <v>43.921568627450981</v>
      </c>
      <c r="H45" s="14">
        <f t="shared" si="61"/>
        <v>2.3126400560224085</v>
      </c>
      <c r="I45" s="15">
        <f>SUM(H44:H47)</f>
        <v>11.442948863121659</v>
      </c>
      <c r="J45" s="15" t="s">
        <v>54</v>
      </c>
      <c r="K45" s="14" t="s">
        <v>55</v>
      </c>
    </row>
    <row r="46" spans="1:15" ht="15.75" customHeight="1">
      <c r="A46" s="13" t="s">
        <v>68</v>
      </c>
      <c r="B46" s="14">
        <v>54</v>
      </c>
      <c r="C46" s="14">
        <v>42</v>
      </c>
      <c r="D46" s="14">
        <f t="shared" si="62"/>
        <v>96</v>
      </c>
      <c r="F46" s="14">
        <f t="shared" ref="F46:F47" si="63">C45</f>
        <v>41</v>
      </c>
      <c r="G46" s="14">
        <f>C47*D45/D47</f>
        <v>30.921568627450981</v>
      </c>
      <c r="H46" s="14">
        <f t="shared" ref="H46:H47" si="64">((C45-G46)^2)/G46</f>
        <v>3.2849167568105235</v>
      </c>
    </row>
    <row r="47" spans="1:15" ht="15.75" customHeight="1">
      <c r="A47" s="13" t="s">
        <v>47</v>
      </c>
      <c r="B47" s="14">
        <f t="shared" ref="B47:C47" si="65">SUM(B45:B46)</f>
        <v>70</v>
      </c>
      <c r="C47" s="14">
        <f t="shared" si="65"/>
        <v>83</v>
      </c>
      <c r="D47" s="14">
        <f t="shared" si="62"/>
        <v>153</v>
      </c>
      <c r="F47" s="16">
        <f t="shared" si="63"/>
        <v>42</v>
      </c>
      <c r="G47" s="16">
        <f>C47*D46/D47</f>
        <v>52.078431372549019</v>
      </c>
      <c r="H47" s="16">
        <f t="shared" si="64"/>
        <v>1.9504193243562484</v>
      </c>
      <c r="I47" s="16"/>
      <c r="J47" s="16"/>
      <c r="K47" s="16"/>
      <c r="L47" s="16"/>
      <c r="M47" s="16"/>
      <c r="N47" s="16"/>
      <c r="O47" s="16"/>
    </row>
    <row r="48" spans="1:15" ht="15.75" customHeight="1">
      <c r="A48" s="13"/>
      <c r="F48" s="14">
        <f t="shared" ref="F48:F49" si="66">B49</f>
        <v>34</v>
      </c>
      <c r="G48" s="14">
        <f>B51*D49/D51</f>
        <v>30.196078431372548</v>
      </c>
      <c r="H48" s="14">
        <f t="shared" ref="H48:H49" si="67">((B49-G48)^2)/G48</f>
        <v>0.47919531448943237</v>
      </c>
    </row>
    <row r="49" spans="1:15" ht="15.75" customHeight="1">
      <c r="A49" s="13" t="s">
        <v>71</v>
      </c>
      <c r="B49" s="14">
        <v>34</v>
      </c>
      <c r="C49" s="14">
        <v>32</v>
      </c>
      <c r="D49" s="14">
        <f t="shared" ref="D49:D51" si="68">SUM(B49:C49)</f>
        <v>66</v>
      </c>
      <c r="F49" s="14">
        <f t="shared" si="66"/>
        <v>36</v>
      </c>
      <c r="G49" s="14">
        <f>B51*D50/D51</f>
        <v>39.803921568627452</v>
      </c>
      <c r="H49" s="14">
        <f t="shared" si="67"/>
        <v>0.3635274799575004</v>
      </c>
      <c r="I49" s="13">
        <f>SUM(H48:H51)</f>
        <v>1.5534528620527797</v>
      </c>
      <c r="J49" s="13" t="s">
        <v>58</v>
      </c>
    </row>
    <row r="50" spans="1:15" ht="15.75" customHeight="1">
      <c r="A50" s="13" t="s">
        <v>68</v>
      </c>
      <c r="B50" s="14">
        <v>36</v>
      </c>
      <c r="C50" s="14">
        <v>51</v>
      </c>
      <c r="D50" s="14">
        <f t="shared" si="68"/>
        <v>87</v>
      </c>
      <c r="F50" s="14">
        <f t="shared" ref="F50:F51" si="69">C49</f>
        <v>32</v>
      </c>
      <c r="G50" s="14">
        <f>C51*D49/D51</f>
        <v>35.803921568627452</v>
      </c>
      <c r="H50" s="14">
        <f t="shared" ref="H50:H51" si="70">((C49-G50)^2)/G50</f>
        <v>0.40414062667783451</v>
      </c>
    </row>
    <row r="51" spans="1:15" ht="15.75" customHeight="1">
      <c r="A51" s="19" t="s">
        <v>47</v>
      </c>
      <c r="B51" s="20">
        <f t="shared" ref="B51:C51" si="71">SUM(B49:B50)</f>
        <v>70</v>
      </c>
      <c r="C51" s="20">
        <f t="shared" si="71"/>
        <v>83</v>
      </c>
      <c r="D51" s="20">
        <f t="shared" si="68"/>
        <v>153</v>
      </c>
      <c r="E51" s="20"/>
      <c r="F51" s="16">
        <f t="shared" si="69"/>
        <v>51</v>
      </c>
      <c r="G51" s="16">
        <f>C51*D50/D51</f>
        <v>47.196078431372548</v>
      </c>
      <c r="H51" s="16">
        <f t="shared" si="70"/>
        <v>0.30658944092801238</v>
      </c>
      <c r="I51" s="16"/>
      <c r="J51" s="16"/>
      <c r="K51" s="16"/>
      <c r="L51" s="16"/>
      <c r="M51" s="16"/>
      <c r="N51" s="16"/>
      <c r="O51" s="16"/>
    </row>
    <row r="52" spans="1:15" ht="15.75" customHeight="1">
      <c r="B52" s="12" t="s">
        <v>65</v>
      </c>
      <c r="C52" s="12" t="s">
        <v>73</v>
      </c>
      <c r="D52" s="13" t="s">
        <v>47</v>
      </c>
      <c r="E52" s="14">
        <f>(2-1)*(2-1)</f>
        <v>1</v>
      </c>
      <c r="F52" s="14">
        <f t="shared" ref="F52:F53" si="72">B53</f>
        <v>9</v>
      </c>
      <c r="G52" s="14">
        <f>B55*D53/D55</f>
        <v>9.2361111111111107</v>
      </c>
      <c r="H52" s="14">
        <f t="shared" ref="H52:H53" si="73">((B53-G52)^2)/G52</f>
        <v>6.0359231411862791E-3</v>
      </c>
    </row>
    <row r="53" spans="1:15" ht="15.75" customHeight="1">
      <c r="A53" s="13" t="s">
        <v>14</v>
      </c>
      <c r="B53" s="14">
        <v>9</v>
      </c>
      <c r="C53" s="14">
        <v>6</v>
      </c>
      <c r="D53" s="14">
        <f t="shared" ref="D53:D55" si="74">SUM(B53:C53)</f>
        <v>15</v>
      </c>
      <c r="F53" s="14">
        <f t="shared" si="72"/>
        <v>124</v>
      </c>
      <c r="G53" s="14">
        <f>B55*D54/D55</f>
        <v>123.76388888888889</v>
      </c>
      <c r="H53" s="14">
        <f t="shared" si="73"/>
        <v>4.5044202546167618E-4</v>
      </c>
      <c r="I53" s="13">
        <f>SUM(H52:H55)</f>
        <v>1.6880179228866966E-2</v>
      </c>
      <c r="J53" s="13" t="s">
        <v>58</v>
      </c>
    </row>
    <row r="54" spans="1:15" ht="15.75" customHeight="1">
      <c r="A54" s="13" t="s">
        <v>68</v>
      </c>
      <c r="B54" s="14">
        <v>124</v>
      </c>
      <c r="C54" s="14">
        <v>77</v>
      </c>
      <c r="D54" s="14">
        <f t="shared" si="74"/>
        <v>201</v>
      </c>
      <c r="F54" s="14">
        <f t="shared" ref="F54:F55" si="75">C53</f>
        <v>6</v>
      </c>
      <c r="G54" s="14">
        <f>C55*D53/D55</f>
        <v>5.7638888888888893</v>
      </c>
      <c r="H54" s="14">
        <f t="shared" ref="H54:H55" si="76">((C53-G54)^2)/G54</f>
        <v>9.672021419009337E-3</v>
      </c>
      <c r="J54" s="13"/>
    </row>
    <row r="55" spans="1:15" ht="15.75" customHeight="1">
      <c r="A55" s="13" t="s">
        <v>47</v>
      </c>
      <c r="B55" s="14">
        <f t="shared" ref="B55:C55" si="77">SUM(B53:B54)</f>
        <v>133</v>
      </c>
      <c r="C55" s="14">
        <f t="shared" si="77"/>
        <v>83</v>
      </c>
      <c r="D55" s="14">
        <f t="shared" si="74"/>
        <v>216</v>
      </c>
      <c r="F55" s="16">
        <f t="shared" si="75"/>
        <v>77</v>
      </c>
      <c r="G55" s="16">
        <f>C55*D54/D55</f>
        <v>77.236111111111114</v>
      </c>
      <c r="H55" s="16">
        <f t="shared" si="76"/>
        <v>7.2179264320967375E-4</v>
      </c>
      <c r="I55" s="16"/>
      <c r="J55" s="16"/>
      <c r="K55" s="16"/>
      <c r="L55" s="16"/>
      <c r="M55" s="16"/>
      <c r="N55" s="16"/>
      <c r="O55" s="16"/>
    </row>
    <row r="56" spans="1:15" ht="15.75" customHeight="1">
      <c r="A56" s="13"/>
      <c r="F56" s="14">
        <f t="shared" ref="F56:F57" si="78">B57</f>
        <v>6</v>
      </c>
      <c r="G56" s="14">
        <f>B59*D57/D59</f>
        <v>6.1574074074074074</v>
      </c>
      <c r="H56" s="14">
        <f t="shared" ref="H56:H57" si="79">((B57-G56)^2)/G56</f>
        <v>4.0239487607908672E-3</v>
      </c>
    </row>
    <row r="57" spans="1:15" ht="15.75" customHeight="1">
      <c r="A57" s="13" t="s">
        <v>69</v>
      </c>
      <c r="B57" s="14">
        <v>6</v>
      </c>
      <c r="C57" s="14">
        <v>4</v>
      </c>
      <c r="D57" s="14">
        <f t="shared" ref="D57:D59" si="80">SUM(B57:C57)</f>
        <v>10</v>
      </c>
      <c r="F57" s="14">
        <f t="shared" si="78"/>
        <v>127</v>
      </c>
      <c r="G57" s="14">
        <f>B59*D58/D59</f>
        <v>126.8425925925926</v>
      </c>
      <c r="H57" s="14">
        <f t="shared" si="79"/>
        <v>1.9533731848498696E-4</v>
      </c>
      <c r="I57" s="13">
        <f>SUM(H56:H59)</f>
        <v>1.0980310760525115E-2</v>
      </c>
      <c r="J57" s="13" t="s">
        <v>58</v>
      </c>
    </row>
    <row r="58" spans="1:15" ht="15.75" customHeight="1">
      <c r="A58" s="13" t="s">
        <v>68</v>
      </c>
      <c r="B58" s="14">
        <v>127</v>
      </c>
      <c r="C58" s="14">
        <v>79</v>
      </c>
      <c r="D58" s="14">
        <f t="shared" si="80"/>
        <v>206</v>
      </c>
      <c r="F58" s="14">
        <f t="shared" ref="F58:F59" si="81">C57</f>
        <v>4</v>
      </c>
      <c r="G58" s="14">
        <f>C59*D57/D59</f>
        <v>3.8425925925925926</v>
      </c>
      <c r="H58" s="14">
        <f t="shared" ref="H58:H59" si="82">((C57-G58)^2)/G58</f>
        <v>6.4480142793395829E-3</v>
      </c>
    </row>
    <row r="59" spans="1:15" ht="15.75" customHeight="1">
      <c r="A59" s="13" t="s">
        <v>47</v>
      </c>
      <c r="B59" s="14">
        <f t="shared" ref="B59:C59" si="83">SUM(B57:B58)</f>
        <v>133</v>
      </c>
      <c r="C59" s="14">
        <f t="shared" si="83"/>
        <v>83</v>
      </c>
      <c r="D59" s="14">
        <f t="shared" si="80"/>
        <v>216</v>
      </c>
      <c r="F59" s="16">
        <f t="shared" si="81"/>
        <v>79</v>
      </c>
      <c r="G59" s="16">
        <f>C59*D58/D59</f>
        <v>79.157407407407405</v>
      </c>
      <c r="H59" s="16">
        <f t="shared" si="82"/>
        <v>3.1301040190967792E-4</v>
      </c>
      <c r="I59" s="16"/>
      <c r="J59" s="16"/>
      <c r="K59" s="16"/>
      <c r="L59" s="16"/>
      <c r="M59" s="16"/>
      <c r="N59" s="16"/>
      <c r="O59" s="16"/>
    </row>
    <row r="60" spans="1:15" ht="15.75" customHeight="1">
      <c r="A60" s="13"/>
      <c r="F60" s="14">
        <f t="shared" ref="F60:F61" si="84">B61</f>
        <v>75</v>
      </c>
      <c r="G60" s="14">
        <f>B63*D61/D63</f>
        <v>71.425925925925924</v>
      </c>
      <c r="H60" s="14">
        <f t="shared" ref="H60:H61" si="85">((B61-G60)^2)/G60</f>
        <v>0.17884270062128521</v>
      </c>
    </row>
    <row r="61" spans="1:15" ht="15.75" customHeight="1">
      <c r="A61" s="13" t="s">
        <v>70</v>
      </c>
      <c r="B61" s="14">
        <v>75</v>
      </c>
      <c r="C61" s="14">
        <v>41</v>
      </c>
      <c r="D61" s="14">
        <f t="shared" ref="D61:D63" si="86">SUM(B61:C61)</f>
        <v>116</v>
      </c>
      <c r="F61" s="14">
        <f t="shared" si="84"/>
        <v>58</v>
      </c>
      <c r="G61" s="14">
        <f>B63*D62/D63</f>
        <v>61.574074074074076</v>
      </c>
      <c r="H61" s="14">
        <f t="shared" si="85"/>
        <v>0.20745753272069084</v>
      </c>
      <c r="I61" s="13">
        <f>SUM(H60:H63)</f>
        <v>1.0053114506249017</v>
      </c>
      <c r="J61" s="13" t="s">
        <v>58</v>
      </c>
    </row>
    <row r="62" spans="1:15" ht="15.75" customHeight="1">
      <c r="A62" s="13" t="s">
        <v>68</v>
      </c>
      <c r="B62" s="14">
        <v>58</v>
      </c>
      <c r="C62" s="14">
        <v>42</v>
      </c>
      <c r="D62" s="14">
        <f t="shared" si="86"/>
        <v>100</v>
      </c>
      <c r="F62" s="14">
        <f t="shared" ref="F62:F63" si="87">C61</f>
        <v>41</v>
      </c>
      <c r="G62" s="14">
        <f>C63*D61/D63</f>
        <v>44.574074074074076</v>
      </c>
      <c r="H62" s="14">
        <f t="shared" ref="H62:H63" si="88">((C61-G62)^2)/G62</f>
        <v>0.28657926726061367</v>
      </c>
    </row>
    <row r="63" spans="1:15" ht="15.75" customHeight="1">
      <c r="A63" s="13" t="s">
        <v>47</v>
      </c>
      <c r="B63" s="14">
        <f t="shared" ref="B63:C63" si="89">SUM(B61:B62)</f>
        <v>133</v>
      </c>
      <c r="C63" s="14">
        <f t="shared" si="89"/>
        <v>83</v>
      </c>
      <c r="D63" s="14">
        <f t="shared" si="86"/>
        <v>216</v>
      </c>
      <c r="F63" s="16">
        <f t="shared" si="87"/>
        <v>42</v>
      </c>
      <c r="G63" s="16">
        <f>C63*D62/D63</f>
        <v>38.425925925925924</v>
      </c>
      <c r="H63" s="16">
        <f t="shared" si="88"/>
        <v>0.33243195002231185</v>
      </c>
      <c r="I63" s="16"/>
      <c r="J63" s="16"/>
      <c r="K63" s="16"/>
      <c r="L63" s="16"/>
      <c r="M63" s="16"/>
      <c r="N63" s="16"/>
      <c r="O63" s="16"/>
    </row>
    <row r="64" spans="1:15" ht="15.75" customHeight="1">
      <c r="A64" s="13"/>
      <c r="F64" s="14">
        <f t="shared" ref="F64:F65" si="90">B65</f>
        <v>43</v>
      </c>
      <c r="G64" s="14">
        <f>B67*D65/D67</f>
        <v>46.180555555555557</v>
      </c>
      <c r="H64" s="14">
        <f t="shared" ref="H64:H65" si="91">((B65-G64)^2)/G64</f>
        <v>0.21905179615705953</v>
      </c>
    </row>
    <row r="65" spans="1:15" ht="15.75" customHeight="1">
      <c r="A65" s="13" t="s">
        <v>71</v>
      </c>
      <c r="B65" s="14">
        <v>43</v>
      </c>
      <c r="C65" s="14">
        <v>32</v>
      </c>
      <c r="D65" s="14">
        <f t="shared" ref="D65:D67" si="92">SUM(B65:C65)</f>
        <v>75</v>
      </c>
      <c r="F65" s="14">
        <f t="shared" si="90"/>
        <v>90</v>
      </c>
      <c r="G65" s="14">
        <f>B67*D66/D67</f>
        <v>86.819444444444443</v>
      </c>
      <c r="H65" s="14">
        <f t="shared" si="91"/>
        <v>0.11651691284949976</v>
      </c>
      <c r="I65" s="13">
        <f>SUM(H64:H67)</f>
        <v>0.87328724271586511</v>
      </c>
      <c r="J65" s="13" t="s">
        <v>58</v>
      </c>
    </row>
    <row r="66" spans="1:15" ht="15.75" customHeight="1">
      <c r="A66" s="13" t="s">
        <v>68</v>
      </c>
      <c r="B66" s="14">
        <v>90</v>
      </c>
      <c r="C66" s="14">
        <v>51</v>
      </c>
      <c r="D66" s="14">
        <f t="shared" si="92"/>
        <v>141</v>
      </c>
      <c r="F66" s="14">
        <f t="shared" ref="F66:F67" si="93">C65</f>
        <v>32</v>
      </c>
      <c r="G66" s="14">
        <f>C67*D65/D67</f>
        <v>28.819444444444443</v>
      </c>
      <c r="H66" s="14">
        <f t="shared" ref="H66:H67" si="94">((C65-G66)^2)/G66</f>
        <v>0.35101070950468577</v>
      </c>
    </row>
    <row r="67" spans="1:15" ht="15.75" customHeight="1">
      <c r="A67" s="19" t="s">
        <v>47</v>
      </c>
      <c r="B67" s="20">
        <f t="shared" ref="B67:C67" si="95">SUM(B65:B66)</f>
        <v>133</v>
      </c>
      <c r="C67" s="20">
        <f t="shared" si="95"/>
        <v>83</v>
      </c>
      <c r="D67" s="20">
        <f t="shared" si="92"/>
        <v>216</v>
      </c>
      <c r="E67" s="20"/>
      <c r="F67" s="16">
        <f t="shared" si="93"/>
        <v>51</v>
      </c>
      <c r="G67" s="16">
        <f>C67*D66/D67</f>
        <v>54.180555555555557</v>
      </c>
      <c r="H67" s="16">
        <f t="shared" si="94"/>
        <v>0.18670782420462009</v>
      </c>
      <c r="I67" s="16"/>
      <c r="J67" s="16"/>
      <c r="K67" s="16"/>
      <c r="L67" s="16"/>
      <c r="M67" s="16"/>
      <c r="N67" s="16"/>
      <c r="O67" s="16"/>
    </row>
    <row r="68" spans="1:15" ht="15.75" customHeight="1">
      <c r="B68" s="12" t="s">
        <v>52</v>
      </c>
      <c r="C68" s="12" t="s">
        <v>57</v>
      </c>
      <c r="D68" s="13" t="s">
        <v>47</v>
      </c>
      <c r="E68" s="14">
        <f>(2-1)*(2-1)</f>
        <v>1</v>
      </c>
      <c r="F68" s="14">
        <f t="shared" ref="F68:F69" si="96">B69</f>
        <v>11</v>
      </c>
      <c r="G68" s="14">
        <f>B71*D69/D71</f>
        <v>10.08</v>
      </c>
      <c r="H68" s="14">
        <f t="shared" ref="H68:H69" si="97">((B69-G68)^2)/G68</f>
        <v>8.3968253968253956E-2</v>
      </c>
    </row>
    <row r="69" spans="1:15" ht="15.75" customHeight="1">
      <c r="A69" s="13" t="s">
        <v>14</v>
      </c>
      <c r="B69" s="14">
        <v>11</v>
      </c>
      <c r="C69" s="14">
        <v>7</v>
      </c>
      <c r="D69" s="14">
        <f t="shared" ref="D69:D71" si="98">SUM(B69:C69)</f>
        <v>18</v>
      </c>
      <c r="F69" s="14">
        <f t="shared" si="96"/>
        <v>59</v>
      </c>
      <c r="G69" s="14">
        <f>B71*D70/D71</f>
        <v>59.92</v>
      </c>
      <c r="H69" s="14">
        <f t="shared" si="97"/>
        <v>1.4125500667556794E-2</v>
      </c>
      <c r="I69" s="13">
        <f>SUM(H68:H71)</f>
        <v>0.22294035144502444</v>
      </c>
      <c r="J69" s="13" t="s">
        <v>58</v>
      </c>
    </row>
    <row r="70" spans="1:15" ht="15.75" customHeight="1">
      <c r="A70" s="13" t="s">
        <v>68</v>
      </c>
      <c r="B70" s="14">
        <v>59</v>
      </c>
      <c r="C70" s="14">
        <v>48</v>
      </c>
      <c r="D70" s="14">
        <f t="shared" si="98"/>
        <v>107</v>
      </c>
      <c r="F70" s="14">
        <f t="shared" ref="F70:F71" si="99">C69</f>
        <v>7</v>
      </c>
      <c r="G70" s="14">
        <f>C71*D69/D71</f>
        <v>7.92</v>
      </c>
      <c r="H70" s="14">
        <f t="shared" ref="H70:H71" si="100">((C69-G70)^2)/G70</f>
        <v>0.10686868686868685</v>
      </c>
      <c r="J70" s="13"/>
    </row>
    <row r="71" spans="1:15" ht="15.75" customHeight="1">
      <c r="A71" s="13" t="s">
        <v>47</v>
      </c>
      <c r="B71" s="14">
        <f t="shared" ref="B71:C71" si="101">SUM(B69:B70)</f>
        <v>70</v>
      </c>
      <c r="C71" s="14">
        <f t="shared" si="101"/>
        <v>55</v>
      </c>
      <c r="D71" s="14">
        <f t="shared" si="98"/>
        <v>125</v>
      </c>
      <c r="F71" s="16">
        <f t="shared" si="99"/>
        <v>48</v>
      </c>
      <c r="G71" s="16">
        <f>C71*D70/D71</f>
        <v>47.08</v>
      </c>
      <c r="H71" s="16">
        <f t="shared" si="100"/>
        <v>1.797790994052683E-2</v>
      </c>
      <c r="I71" s="16"/>
      <c r="J71" s="16"/>
      <c r="K71" s="16"/>
      <c r="L71" s="16"/>
      <c r="M71" s="16"/>
      <c r="N71" s="16"/>
      <c r="O71" s="16"/>
    </row>
    <row r="72" spans="1:15" ht="15.75" customHeight="1">
      <c r="A72" s="13"/>
      <c r="F72" s="14">
        <f t="shared" ref="F72:F73" si="102">B73</f>
        <v>9</v>
      </c>
      <c r="G72" s="14">
        <f>B75*D73/D75</f>
        <v>8.4</v>
      </c>
      <c r="H72" s="14">
        <f t="shared" ref="H72:H73" si="103">((B73-G72)^2)/G72</f>
        <v>4.2857142857142809E-2</v>
      </c>
    </row>
    <row r="73" spans="1:15" ht="15.75" customHeight="1">
      <c r="A73" s="13" t="s">
        <v>69</v>
      </c>
      <c r="B73" s="14">
        <v>9</v>
      </c>
      <c r="C73" s="14">
        <v>6</v>
      </c>
      <c r="D73" s="14">
        <f t="shared" ref="D73:D75" si="104">SUM(B73:C73)</f>
        <v>15</v>
      </c>
      <c r="F73" s="14">
        <f t="shared" si="102"/>
        <v>61</v>
      </c>
      <c r="G73" s="14">
        <f>B75*D74/D75</f>
        <v>61.6</v>
      </c>
      <c r="H73" s="14">
        <f t="shared" si="103"/>
        <v>5.8441558441558721E-3</v>
      </c>
      <c r="I73" s="13">
        <f>SUM(H72:H75)</f>
        <v>0.11068476977567883</v>
      </c>
      <c r="J73" s="13" t="s">
        <v>58</v>
      </c>
    </row>
    <row r="74" spans="1:15" ht="15.75" customHeight="1">
      <c r="A74" s="13" t="s">
        <v>68</v>
      </c>
      <c r="B74" s="14">
        <v>61</v>
      </c>
      <c r="C74" s="14">
        <v>49</v>
      </c>
      <c r="D74" s="14">
        <f t="shared" si="104"/>
        <v>110</v>
      </c>
      <c r="F74" s="14">
        <f t="shared" ref="F74:F75" si="105">C73</f>
        <v>6</v>
      </c>
      <c r="G74" s="14">
        <f>C75*D73/D75</f>
        <v>6.6</v>
      </c>
      <c r="H74" s="14">
        <f t="shared" ref="H74:H75" si="106">((C73-G74)^2)/G74</f>
        <v>5.4545454545454487E-2</v>
      </c>
    </row>
    <row r="75" spans="1:15" ht="15.75" customHeight="1">
      <c r="A75" s="13" t="s">
        <v>47</v>
      </c>
      <c r="B75" s="14">
        <f t="shared" ref="B75:C75" si="107">SUM(B73:B74)</f>
        <v>70</v>
      </c>
      <c r="C75" s="14">
        <f t="shared" si="107"/>
        <v>55</v>
      </c>
      <c r="D75" s="14">
        <f t="shared" si="104"/>
        <v>125</v>
      </c>
      <c r="F75" s="16">
        <f t="shared" si="105"/>
        <v>49</v>
      </c>
      <c r="G75" s="16">
        <f>C75*D74/D75</f>
        <v>48.4</v>
      </c>
      <c r="H75" s="16">
        <f t="shared" si="106"/>
        <v>7.4380165289256554E-3</v>
      </c>
      <c r="I75" s="16"/>
      <c r="J75" s="16"/>
      <c r="K75" s="16"/>
      <c r="L75" s="16"/>
      <c r="M75" s="16"/>
      <c r="N75" s="16"/>
      <c r="O75" s="16"/>
    </row>
    <row r="76" spans="1:15" ht="15.75" customHeight="1">
      <c r="A76" s="13"/>
      <c r="F76" s="14">
        <f t="shared" ref="F76:F77" si="108">B77</f>
        <v>16</v>
      </c>
      <c r="G76" s="14">
        <f>B79*D77/D79</f>
        <v>25.76</v>
      </c>
      <c r="H76" s="14">
        <f t="shared" ref="H76:H77" si="109">((B77-G76)^2)/G76</f>
        <v>3.6978881987577648</v>
      </c>
    </row>
    <row r="77" spans="1:15" ht="15.75" customHeight="1">
      <c r="A77" s="13" t="s">
        <v>70</v>
      </c>
      <c r="B77" s="14">
        <v>16</v>
      </c>
      <c r="C77" s="14">
        <v>30</v>
      </c>
      <c r="D77" s="14">
        <f t="shared" ref="D77:D79" si="110">SUM(B77:C77)</f>
        <v>46</v>
      </c>
      <c r="F77" s="14">
        <f t="shared" si="108"/>
        <v>54</v>
      </c>
      <c r="G77" s="14">
        <f>B79*D78/D79</f>
        <v>44.24</v>
      </c>
      <c r="H77" s="14">
        <f t="shared" si="109"/>
        <v>2.1532007233273047</v>
      </c>
      <c r="I77" s="15">
        <f>SUM(H76:H79)</f>
        <v>13.297929368375158</v>
      </c>
      <c r="J77" s="15" t="s">
        <v>54</v>
      </c>
      <c r="K77" s="14" t="s">
        <v>55</v>
      </c>
    </row>
    <row r="78" spans="1:15" ht="15.75" customHeight="1">
      <c r="A78" s="13" t="s">
        <v>68</v>
      </c>
      <c r="B78" s="14">
        <v>54</v>
      </c>
      <c r="C78" s="14">
        <v>25</v>
      </c>
      <c r="D78" s="14">
        <f t="shared" si="110"/>
        <v>79</v>
      </c>
      <c r="F78" s="14">
        <f t="shared" ref="F78:F79" si="111">C77</f>
        <v>30</v>
      </c>
      <c r="G78" s="14">
        <f>C79*D77/D79</f>
        <v>20.239999999999998</v>
      </c>
      <c r="H78" s="14">
        <f t="shared" ref="H78:H79" si="112">((C77-G78)^2)/G78</f>
        <v>4.7064031620553379</v>
      </c>
    </row>
    <row r="79" spans="1:15" ht="15.75" customHeight="1">
      <c r="A79" s="13" t="s">
        <v>47</v>
      </c>
      <c r="B79" s="14">
        <f t="shared" ref="B79:C79" si="113">SUM(B77:B78)</f>
        <v>70</v>
      </c>
      <c r="C79" s="14">
        <f t="shared" si="113"/>
        <v>55</v>
      </c>
      <c r="D79" s="14">
        <f t="shared" si="110"/>
        <v>125</v>
      </c>
      <c r="F79" s="16">
        <f t="shared" si="111"/>
        <v>25</v>
      </c>
      <c r="G79" s="16">
        <f>C79*D78/D79</f>
        <v>34.76</v>
      </c>
      <c r="H79" s="16">
        <f t="shared" si="112"/>
        <v>2.7404372842347517</v>
      </c>
      <c r="I79" s="16"/>
      <c r="J79" s="16"/>
      <c r="K79" s="16"/>
      <c r="L79" s="16"/>
      <c r="M79" s="16"/>
      <c r="N79" s="16"/>
      <c r="O79" s="16"/>
    </row>
    <row r="80" spans="1:15" ht="15.75" customHeight="1">
      <c r="A80" s="13"/>
      <c r="F80" s="14">
        <f t="shared" ref="F80:F81" si="114">B81</f>
        <v>34</v>
      </c>
      <c r="G80" s="14">
        <f>B83*D81/D83</f>
        <v>25.76</v>
      </c>
      <c r="H80" s="14">
        <f t="shared" ref="H80:H81" si="115">((B81-G80)^2)/G80</f>
        <v>2.6357763975155266</v>
      </c>
    </row>
    <row r="81" spans="1:15" ht="15.75" customHeight="1">
      <c r="A81" s="13" t="s">
        <v>71</v>
      </c>
      <c r="B81" s="14">
        <v>34</v>
      </c>
      <c r="C81" s="14">
        <v>12</v>
      </c>
      <c r="D81" s="14">
        <f t="shared" ref="D81:D83" si="116">SUM(B81:C81)</f>
        <v>46</v>
      </c>
      <c r="F81" s="14">
        <f t="shared" si="114"/>
        <v>36</v>
      </c>
      <c r="G81" s="14">
        <f>B83*D82/D83</f>
        <v>44.24</v>
      </c>
      <c r="H81" s="14">
        <f t="shared" si="115"/>
        <v>1.5347558770343588</v>
      </c>
      <c r="I81" s="15">
        <f>SUM(H80:H83)</f>
        <v>9.4784824421588318</v>
      </c>
      <c r="J81" s="15" t="s">
        <v>54</v>
      </c>
      <c r="K81" s="14" t="s">
        <v>74</v>
      </c>
    </row>
    <row r="82" spans="1:15" ht="15.75" customHeight="1">
      <c r="A82" s="13" t="s">
        <v>68</v>
      </c>
      <c r="B82" s="14">
        <v>36</v>
      </c>
      <c r="C82" s="14">
        <v>43</v>
      </c>
      <c r="D82" s="14">
        <f t="shared" si="116"/>
        <v>79</v>
      </c>
      <c r="F82" s="14">
        <f t="shared" ref="F82:F83" si="117">C81</f>
        <v>12</v>
      </c>
      <c r="G82" s="14">
        <f>C83*D81/D83</f>
        <v>20.239999999999998</v>
      </c>
      <c r="H82" s="14">
        <f t="shared" ref="H82:H83" si="118">((C81-G82)^2)/G82</f>
        <v>3.3546245059288524</v>
      </c>
    </row>
    <row r="83" spans="1:15" ht="15.75" customHeight="1">
      <c r="A83" s="19" t="s">
        <v>47</v>
      </c>
      <c r="B83" s="20">
        <f t="shared" ref="B83:C83" si="119">SUM(B81:B82)</f>
        <v>70</v>
      </c>
      <c r="C83" s="20">
        <f t="shared" si="119"/>
        <v>55</v>
      </c>
      <c r="D83" s="20">
        <f t="shared" si="116"/>
        <v>125</v>
      </c>
      <c r="E83" s="20"/>
      <c r="F83" s="16">
        <f t="shared" si="117"/>
        <v>43</v>
      </c>
      <c r="G83" s="16">
        <f>C83*D82/D83</f>
        <v>34.76</v>
      </c>
      <c r="H83" s="16">
        <f t="shared" si="118"/>
        <v>1.9533256616800934</v>
      </c>
      <c r="I83" s="16"/>
      <c r="J83" s="16"/>
      <c r="K83" s="16"/>
      <c r="L83" s="16"/>
      <c r="M83" s="16"/>
      <c r="N83" s="16"/>
      <c r="O83" s="16"/>
    </row>
    <row r="84" spans="1:15" ht="15.75" customHeight="1">
      <c r="B84" s="12" t="s">
        <v>73</v>
      </c>
      <c r="C84" s="12" t="s">
        <v>57</v>
      </c>
      <c r="D84" s="13" t="s">
        <v>47</v>
      </c>
      <c r="E84" s="14">
        <f>(2-1)*(2-1)</f>
        <v>1</v>
      </c>
      <c r="F84" s="14">
        <f t="shared" ref="F84:F85" si="120">B85</f>
        <v>6</v>
      </c>
      <c r="G84" s="14">
        <f>B87*D85/D87</f>
        <v>7.8188405797101446</v>
      </c>
      <c r="H84" s="14">
        <f t="shared" ref="H84:H85" si="121">((B85-G84)^2)/G84</f>
        <v>0.42310378638299001</v>
      </c>
    </row>
    <row r="85" spans="1:15" ht="15.75" customHeight="1">
      <c r="A85" s="13" t="s">
        <v>14</v>
      </c>
      <c r="B85" s="14">
        <v>6</v>
      </c>
      <c r="C85" s="14">
        <v>7</v>
      </c>
      <c r="D85" s="14">
        <f t="shared" ref="D85:D87" si="122">SUM(B85:C85)</f>
        <v>13</v>
      </c>
      <c r="F85" s="14">
        <f t="shared" si="120"/>
        <v>77</v>
      </c>
      <c r="G85" s="14">
        <f>B87*D86/D87</f>
        <v>75.181159420289859</v>
      </c>
      <c r="H85" s="14">
        <f t="shared" si="121"/>
        <v>4.4002793783830783E-2</v>
      </c>
      <c r="I85" s="13">
        <f>SUM(H84:H87)</f>
        <v>1.1720128738731144</v>
      </c>
      <c r="J85" s="13" t="s">
        <v>58</v>
      </c>
    </row>
    <row r="86" spans="1:15" ht="15.75" customHeight="1">
      <c r="A86" s="13" t="s">
        <v>68</v>
      </c>
      <c r="B86" s="14">
        <v>77</v>
      </c>
      <c r="C86" s="14">
        <v>48</v>
      </c>
      <c r="D86" s="14">
        <f t="shared" si="122"/>
        <v>125</v>
      </c>
      <c r="F86" s="14">
        <f t="shared" ref="F86:F87" si="123">C85</f>
        <v>7</v>
      </c>
      <c r="G86" s="14">
        <f>C87*D85/D87</f>
        <v>5.1811594202898554</v>
      </c>
      <c r="H86" s="14">
        <f t="shared" ref="H86:H87" si="124">((C85-G86)^2)/G86</f>
        <v>0.6385020776325121</v>
      </c>
      <c r="J86" s="13"/>
    </row>
    <row r="87" spans="1:15" ht="15.75" customHeight="1">
      <c r="A87" s="13" t="s">
        <v>47</v>
      </c>
      <c r="B87" s="14">
        <f t="shared" ref="B87:C87" si="125">SUM(B85:B86)</f>
        <v>83</v>
      </c>
      <c r="C87" s="14">
        <f t="shared" si="125"/>
        <v>55</v>
      </c>
      <c r="D87" s="14">
        <f t="shared" si="122"/>
        <v>138</v>
      </c>
      <c r="F87" s="16">
        <f t="shared" si="123"/>
        <v>48</v>
      </c>
      <c r="G87" s="16">
        <f>C87*D86/D87</f>
        <v>49.818840579710148</v>
      </c>
      <c r="H87" s="16">
        <f t="shared" si="124"/>
        <v>6.6404216073781525E-2</v>
      </c>
      <c r="I87" s="16"/>
      <c r="J87" s="16"/>
      <c r="K87" s="16"/>
      <c r="L87" s="16"/>
      <c r="M87" s="16"/>
      <c r="N87" s="16"/>
      <c r="O87" s="16"/>
    </row>
    <row r="88" spans="1:15" ht="15.75" customHeight="1">
      <c r="A88" s="13"/>
      <c r="F88" s="14">
        <f t="shared" ref="F88:F89" si="126">B89</f>
        <v>4</v>
      </c>
      <c r="G88" s="14">
        <f>B91*D89/D91</f>
        <v>6.0144927536231885</v>
      </c>
      <c r="H88" s="14">
        <f t="shared" ref="H88:H89" si="127">((B89-G88)^2)/G88</f>
        <v>0.67473371747861011</v>
      </c>
    </row>
    <row r="89" spans="1:15" ht="15.75" customHeight="1">
      <c r="A89" s="13" t="s">
        <v>69</v>
      </c>
      <c r="B89" s="14">
        <v>4</v>
      </c>
      <c r="C89" s="14">
        <v>6</v>
      </c>
      <c r="D89" s="14">
        <f t="shared" ref="D89:D91" si="128">SUM(B89:C89)</f>
        <v>10</v>
      </c>
      <c r="F89" s="14">
        <f t="shared" si="126"/>
        <v>79</v>
      </c>
      <c r="G89" s="14">
        <f>B91*D90/D91</f>
        <v>76.985507246376812</v>
      </c>
      <c r="H89" s="14">
        <f t="shared" si="127"/>
        <v>5.2713571678016366E-2</v>
      </c>
      <c r="I89" s="13">
        <f>SUM(H88:H91)</f>
        <v>1.8252313800657172</v>
      </c>
      <c r="J89" s="13" t="s">
        <v>58</v>
      </c>
    </row>
    <row r="90" spans="1:15" ht="15.75" customHeight="1">
      <c r="A90" s="13" t="s">
        <v>68</v>
      </c>
      <c r="B90" s="14">
        <v>79</v>
      </c>
      <c r="C90" s="14">
        <v>49</v>
      </c>
      <c r="D90" s="14">
        <f t="shared" si="128"/>
        <v>128</v>
      </c>
      <c r="F90" s="14">
        <f t="shared" ref="F90:F91" si="129">C89</f>
        <v>6</v>
      </c>
      <c r="G90" s="14">
        <f>C91*D89/D91</f>
        <v>3.9855072463768115</v>
      </c>
      <c r="H90" s="14">
        <f t="shared" ref="H90:H91" si="130">((C89-G90)^2)/G90</f>
        <v>1.0182345191040842</v>
      </c>
    </row>
    <row r="91" spans="1:15" ht="15.75" customHeight="1">
      <c r="A91" s="13" t="s">
        <v>47</v>
      </c>
      <c r="B91" s="14">
        <f t="shared" ref="B91:C91" si="131">SUM(B89:B90)</f>
        <v>83</v>
      </c>
      <c r="C91" s="14">
        <f t="shared" si="131"/>
        <v>55</v>
      </c>
      <c r="D91" s="14">
        <f t="shared" si="128"/>
        <v>138</v>
      </c>
      <c r="F91" s="16">
        <f t="shared" si="129"/>
        <v>49</v>
      </c>
      <c r="G91" s="16">
        <f>C91*D90/D91</f>
        <v>51.014492753623188</v>
      </c>
      <c r="H91" s="16">
        <f t="shared" si="130"/>
        <v>7.9549571805006519E-2</v>
      </c>
      <c r="I91" s="16"/>
      <c r="J91" s="16"/>
      <c r="K91" s="16"/>
      <c r="L91" s="16"/>
      <c r="M91" s="16"/>
      <c r="N91" s="16"/>
      <c r="O91" s="16"/>
    </row>
    <row r="92" spans="1:15" ht="15.75" customHeight="1">
      <c r="A92" s="13"/>
      <c r="F92" s="14">
        <f t="shared" ref="F92:F93" si="132">B93</f>
        <v>41</v>
      </c>
      <c r="G92" s="14">
        <f>B95*D93/D95</f>
        <v>42.70289855072464</v>
      </c>
      <c r="H92" s="14">
        <f t="shared" ref="H92:H93" si="133">((B93-G92)^2)/G92</f>
        <v>6.7907883831714075E-2</v>
      </c>
    </row>
    <row r="93" spans="1:15" ht="15.75" customHeight="1">
      <c r="A93" s="13" t="s">
        <v>70</v>
      </c>
      <c r="B93" s="14">
        <v>41</v>
      </c>
      <c r="C93" s="14">
        <v>30</v>
      </c>
      <c r="D93" s="14">
        <f t="shared" ref="D93:D95" si="134">SUM(B93:C93)</f>
        <v>71</v>
      </c>
      <c r="F93" s="14">
        <f t="shared" si="132"/>
        <v>42</v>
      </c>
      <c r="G93" s="14">
        <f>B95*D94/D95</f>
        <v>40.29710144927536</v>
      </c>
      <c r="H93" s="14">
        <f t="shared" si="133"/>
        <v>7.1962085851517921E-2</v>
      </c>
      <c r="I93" s="13">
        <f>SUM(H92:H95)</f>
        <v>0.35094646938701757</v>
      </c>
      <c r="J93" s="13" t="s">
        <v>58</v>
      </c>
    </row>
    <row r="94" spans="1:15" ht="15.75" customHeight="1">
      <c r="A94" s="13" t="s">
        <v>68</v>
      </c>
      <c r="B94" s="14">
        <v>42</v>
      </c>
      <c r="C94" s="14">
        <v>25</v>
      </c>
      <c r="D94" s="14">
        <f t="shared" si="134"/>
        <v>67</v>
      </c>
      <c r="F94" s="14">
        <f t="shared" ref="F94:F95" si="135">C93</f>
        <v>30</v>
      </c>
      <c r="G94" s="14">
        <f>C95*D93/D95</f>
        <v>28.297101449275363</v>
      </c>
      <c r="H94" s="14">
        <f t="shared" ref="H94:H95" si="136">((C93-G94)^2)/G94</f>
        <v>0.10247917014604083</v>
      </c>
    </row>
    <row r="95" spans="1:15" ht="15.75" customHeight="1">
      <c r="A95" s="13" t="s">
        <v>47</v>
      </c>
      <c r="B95" s="14">
        <f t="shared" ref="B95:C95" si="137">SUM(B93:B94)</f>
        <v>83</v>
      </c>
      <c r="C95" s="14">
        <f t="shared" si="137"/>
        <v>55</v>
      </c>
      <c r="D95" s="14">
        <f t="shared" si="134"/>
        <v>138</v>
      </c>
      <c r="F95" s="16">
        <f t="shared" si="135"/>
        <v>25</v>
      </c>
      <c r="G95" s="16">
        <f>C95*D94/D95</f>
        <v>26.702898550724637</v>
      </c>
      <c r="H95" s="16">
        <f t="shared" si="136"/>
        <v>0.10859732955774476</v>
      </c>
      <c r="I95" s="16"/>
      <c r="J95" s="16"/>
      <c r="K95" s="16"/>
      <c r="L95" s="16"/>
      <c r="M95" s="16"/>
      <c r="N95" s="16"/>
      <c r="O95" s="16"/>
    </row>
    <row r="96" spans="1:15" ht="15.75" customHeight="1">
      <c r="A96" s="13"/>
      <c r="F96" s="14">
        <f t="shared" ref="F96:F97" si="138">B97</f>
        <v>32</v>
      </c>
      <c r="G96" s="14">
        <f>B99*D97/D99</f>
        <v>26.463768115942027</v>
      </c>
      <c r="H96" s="14">
        <f t="shared" ref="H96:H97" si="139">((B97-G96)^2)/G96</f>
        <v>1.1581821356572541</v>
      </c>
    </row>
    <row r="97" spans="1:15" ht="15.75" customHeight="1">
      <c r="A97" s="13" t="s">
        <v>71</v>
      </c>
      <c r="B97" s="14">
        <v>32</v>
      </c>
      <c r="C97" s="14">
        <v>12</v>
      </c>
      <c r="D97" s="14">
        <f t="shared" ref="D97:D99" si="140">SUM(B97:C97)</f>
        <v>44</v>
      </c>
      <c r="F97" s="14">
        <f t="shared" si="138"/>
        <v>51</v>
      </c>
      <c r="G97" s="14">
        <f>B99*D98/D99</f>
        <v>56.536231884057969</v>
      </c>
      <c r="H97" s="14">
        <f t="shared" si="139"/>
        <v>0.54212780817999062</v>
      </c>
      <c r="I97" s="15">
        <f>SUM(H96:H99)</f>
        <v>4.2662322227189042</v>
      </c>
      <c r="J97" s="15" t="s">
        <v>54</v>
      </c>
      <c r="K97" s="14" t="s">
        <v>75</v>
      </c>
    </row>
    <row r="98" spans="1:15" ht="15.75" customHeight="1">
      <c r="A98" s="13" t="s">
        <v>68</v>
      </c>
      <c r="B98" s="14">
        <v>51</v>
      </c>
      <c r="C98" s="14">
        <v>43</v>
      </c>
      <c r="D98" s="14">
        <f t="shared" si="140"/>
        <v>94</v>
      </c>
      <c r="F98" s="14">
        <f t="shared" ref="F98:F99" si="141">C97</f>
        <v>12</v>
      </c>
      <c r="G98" s="14">
        <f>C99*D97/D99</f>
        <v>17.536231884057973</v>
      </c>
      <c r="H98" s="14">
        <f t="shared" ref="H98:H99" si="142">((C97-G98)^2)/G98</f>
        <v>1.747802131991856</v>
      </c>
    </row>
    <row r="99" spans="1:15" ht="15.75" customHeight="1">
      <c r="A99" s="19" t="s">
        <v>47</v>
      </c>
      <c r="B99" s="20">
        <f t="shared" ref="B99:C99" si="143">SUM(B97:B98)</f>
        <v>83</v>
      </c>
      <c r="C99" s="20">
        <f t="shared" si="143"/>
        <v>55</v>
      </c>
      <c r="D99" s="20">
        <f t="shared" si="140"/>
        <v>138</v>
      </c>
      <c r="E99" s="20"/>
      <c r="F99" s="16">
        <f t="shared" si="141"/>
        <v>43</v>
      </c>
      <c r="G99" s="16">
        <f>C99*D98/D99</f>
        <v>37.463768115942031</v>
      </c>
      <c r="H99" s="16">
        <f t="shared" si="142"/>
        <v>0.81812014688980395</v>
      </c>
      <c r="I99" s="16"/>
      <c r="J99" s="16"/>
      <c r="K99" s="16"/>
      <c r="L99" s="16"/>
      <c r="M99" s="16"/>
      <c r="N99" s="16"/>
      <c r="O99" s="16"/>
    </row>
    <row r="100" spans="1:15" ht="15.75" customHeight="1">
      <c r="B100" s="12" t="s">
        <v>52</v>
      </c>
      <c r="C100" s="12" t="s">
        <v>51</v>
      </c>
      <c r="D100" s="13" t="s">
        <v>47</v>
      </c>
      <c r="E100" s="14">
        <f>(2-1)*(2-1)</f>
        <v>1</v>
      </c>
      <c r="F100" s="14">
        <f t="shared" ref="F100:F101" si="144">B101</f>
        <v>11</v>
      </c>
      <c r="G100" s="14">
        <f>B103*D101/D103</f>
        <v>6.8852459016393439</v>
      </c>
      <c r="H100" s="14">
        <f t="shared" ref="H100:H101" si="145">((B101-G100)^2)/G100</f>
        <v>2.4590554254488688</v>
      </c>
    </row>
    <row r="101" spans="1:15" ht="15.75" customHeight="1">
      <c r="A101" s="13" t="s">
        <v>14</v>
      </c>
      <c r="B101" s="14">
        <v>11</v>
      </c>
      <c r="C101" s="14">
        <v>7</v>
      </c>
      <c r="D101" s="14">
        <f t="shared" ref="D101:D103" si="146">SUM(B101:C101)</f>
        <v>18</v>
      </c>
      <c r="F101" s="14">
        <f t="shared" si="144"/>
        <v>59</v>
      </c>
      <c r="G101" s="14">
        <f>B103*D102/D103</f>
        <v>63.114754098360656</v>
      </c>
      <c r="H101" s="14">
        <f t="shared" si="145"/>
        <v>0.26826059186714929</v>
      </c>
      <c r="I101" s="21">
        <f>SUM(H100:H103)</f>
        <v>4.416803815653374</v>
      </c>
      <c r="J101" s="21" t="s">
        <v>54</v>
      </c>
      <c r="K101" s="14" t="s">
        <v>75</v>
      </c>
    </row>
    <row r="102" spans="1:15" ht="15.75" customHeight="1">
      <c r="A102" s="13" t="s">
        <v>68</v>
      </c>
      <c r="B102" s="14">
        <v>59</v>
      </c>
      <c r="C102" s="14">
        <v>106</v>
      </c>
      <c r="D102" s="14">
        <f t="shared" si="146"/>
        <v>165</v>
      </c>
      <c r="F102" s="14">
        <f t="shared" ref="F102:F103" si="147">C101</f>
        <v>7</v>
      </c>
      <c r="G102" s="14">
        <f>C103*D101/D103</f>
        <v>11.114754098360656</v>
      </c>
      <c r="H102" s="14">
        <f t="shared" ref="H102:H103" si="148">((C101-G102)^2)/G102</f>
        <v>1.5233086706320424</v>
      </c>
      <c r="J102" s="13"/>
    </row>
    <row r="103" spans="1:15" ht="15.75" customHeight="1">
      <c r="A103" s="13" t="s">
        <v>47</v>
      </c>
      <c r="B103" s="14">
        <f t="shared" ref="B103:C103" si="149">SUM(B101:B102)</f>
        <v>70</v>
      </c>
      <c r="C103" s="14">
        <f t="shared" si="149"/>
        <v>113</v>
      </c>
      <c r="D103" s="14">
        <f t="shared" si="146"/>
        <v>183</v>
      </c>
      <c r="F103" s="16">
        <f t="shared" si="147"/>
        <v>106</v>
      </c>
      <c r="G103" s="16">
        <f>C103*D102/D103</f>
        <v>101.88524590163935</v>
      </c>
      <c r="H103" s="16">
        <f t="shared" si="148"/>
        <v>0.16617912770531312</v>
      </c>
      <c r="I103" s="16"/>
      <c r="J103" s="16"/>
      <c r="K103" s="16"/>
      <c r="L103" s="16"/>
      <c r="M103" s="16"/>
      <c r="N103" s="16"/>
      <c r="O103" s="16"/>
    </row>
    <row r="104" spans="1:15" ht="15.75" customHeight="1">
      <c r="A104" s="13"/>
      <c r="F104" s="14">
        <f t="shared" ref="F104:F105" si="150">B105</f>
        <v>9</v>
      </c>
      <c r="G104" s="14">
        <f>B107*D105/D107</f>
        <v>5.7377049180327866</v>
      </c>
      <c r="H104" s="14">
        <f t="shared" ref="H104:H105" si="151">((B105-G104)^2)/G104</f>
        <v>1.8548477751756447</v>
      </c>
    </row>
    <row r="105" spans="1:15" ht="15.75" customHeight="1">
      <c r="A105" s="13" t="s">
        <v>69</v>
      </c>
      <c r="B105" s="14">
        <v>9</v>
      </c>
      <c r="C105" s="14">
        <v>6</v>
      </c>
      <c r="D105" s="14">
        <f t="shared" ref="D105:D107" si="152">SUM(B105:C105)</f>
        <v>15</v>
      </c>
      <c r="F105" s="14">
        <f t="shared" si="150"/>
        <v>61</v>
      </c>
      <c r="G105" s="14">
        <f>B107*D106/D107</f>
        <v>64.26229508196721</v>
      </c>
      <c r="H105" s="14">
        <f t="shared" si="151"/>
        <v>0.16561140849782502</v>
      </c>
      <c r="I105" s="13">
        <f>SUM(H104:H107)</f>
        <v>3.2720710673649993</v>
      </c>
      <c r="J105" s="13" t="s">
        <v>58</v>
      </c>
      <c r="K105" s="14"/>
    </row>
    <row r="106" spans="1:15" ht="15.75" customHeight="1">
      <c r="A106" s="13" t="s">
        <v>68</v>
      </c>
      <c r="B106" s="14">
        <v>61</v>
      </c>
      <c r="C106" s="14">
        <v>107</v>
      </c>
      <c r="D106" s="14">
        <f t="shared" si="152"/>
        <v>168</v>
      </c>
      <c r="F106" s="14">
        <f t="shared" ref="F106:F107" si="153">C105</f>
        <v>6</v>
      </c>
      <c r="G106" s="14">
        <f>C107*D105/D107</f>
        <v>9.2622950819672134</v>
      </c>
      <c r="H106" s="14">
        <f t="shared" ref="H106:H107" si="154">((C105-G106)^2)/G106</f>
        <v>1.1490207456840276</v>
      </c>
    </row>
    <row r="107" spans="1:15" ht="15.75" customHeight="1">
      <c r="A107" s="13" t="s">
        <v>47</v>
      </c>
      <c r="B107" s="14">
        <f t="shared" ref="B107:C107" si="155">SUM(B105:B106)</f>
        <v>70</v>
      </c>
      <c r="C107" s="14">
        <f t="shared" si="155"/>
        <v>113</v>
      </c>
      <c r="D107" s="14">
        <f t="shared" si="152"/>
        <v>183</v>
      </c>
      <c r="F107" s="16">
        <f t="shared" si="153"/>
        <v>107</v>
      </c>
      <c r="G107" s="16">
        <f>C107*D106/D107</f>
        <v>103.73770491803279</v>
      </c>
      <c r="H107" s="16">
        <f t="shared" si="154"/>
        <v>0.10259113800750222</v>
      </c>
      <c r="I107" s="16"/>
      <c r="J107" s="16"/>
      <c r="K107" s="16"/>
      <c r="L107" s="16"/>
      <c r="M107" s="16"/>
      <c r="N107" s="16"/>
      <c r="O107" s="16"/>
    </row>
    <row r="108" spans="1:15" ht="15.75" customHeight="1">
      <c r="A108" s="13"/>
      <c r="F108" s="14">
        <f t="shared" ref="F108:F109" si="156">B109</f>
        <v>16</v>
      </c>
      <c r="G108" s="14">
        <f>B111*D109/D111</f>
        <v>26.393442622950818</v>
      </c>
      <c r="H108" s="14">
        <f t="shared" ref="H108:H109" si="157">((B109-G108)^2)/G108</f>
        <v>4.0928215049383967</v>
      </c>
    </row>
    <row r="109" spans="1:15" ht="15.75" customHeight="1">
      <c r="A109" s="13" t="s">
        <v>70</v>
      </c>
      <c r="B109" s="14">
        <v>16</v>
      </c>
      <c r="C109" s="14">
        <v>53</v>
      </c>
      <c r="D109" s="14">
        <f t="shared" ref="D109:D111" si="158">SUM(B109:C109)</f>
        <v>69</v>
      </c>
      <c r="F109" s="14">
        <f t="shared" si="156"/>
        <v>54</v>
      </c>
      <c r="G109" s="14">
        <f>B111*D110/D111</f>
        <v>43.606557377049178</v>
      </c>
      <c r="H109" s="14">
        <f t="shared" si="157"/>
        <v>2.4772340687785048</v>
      </c>
      <c r="I109" s="15">
        <f>SUM(H108:H111)</f>
        <v>10.640001504337992</v>
      </c>
      <c r="J109" s="15" t="s">
        <v>54</v>
      </c>
      <c r="K109" s="14" t="s">
        <v>74</v>
      </c>
    </row>
    <row r="110" spans="1:15" ht="15.75" customHeight="1">
      <c r="A110" s="13" t="s">
        <v>68</v>
      </c>
      <c r="B110" s="14">
        <v>54</v>
      </c>
      <c r="C110" s="14">
        <v>60</v>
      </c>
      <c r="D110" s="14">
        <f t="shared" si="158"/>
        <v>114</v>
      </c>
      <c r="F110" s="14">
        <f t="shared" ref="F110:F111" si="159">C109</f>
        <v>53</v>
      </c>
      <c r="G110" s="14">
        <f>C111*D109/D111</f>
        <v>42.606557377049178</v>
      </c>
      <c r="H110" s="14">
        <f t="shared" ref="H110:H111" si="160">((C109-G110)^2)/G110</f>
        <v>2.5353761535016632</v>
      </c>
    </row>
    <row r="111" spans="1:15" ht="15.75" customHeight="1">
      <c r="A111" s="13" t="s">
        <v>47</v>
      </c>
      <c r="B111" s="14">
        <f t="shared" ref="B111:C111" si="161">SUM(B109:B110)</f>
        <v>70</v>
      </c>
      <c r="C111" s="14">
        <f t="shared" si="161"/>
        <v>113</v>
      </c>
      <c r="D111" s="14">
        <f t="shared" si="158"/>
        <v>183</v>
      </c>
      <c r="F111" s="16">
        <f t="shared" si="159"/>
        <v>60</v>
      </c>
      <c r="G111" s="16">
        <f>C111*D110/D111</f>
        <v>70.393442622950815</v>
      </c>
      <c r="H111" s="16">
        <f t="shared" si="160"/>
        <v>1.5345697771194258</v>
      </c>
      <c r="I111" s="16"/>
      <c r="J111" s="16"/>
      <c r="K111" s="16"/>
      <c r="L111" s="16"/>
      <c r="M111" s="16"/>
      <c r="N111" s="16"/>
      <c r="O111" s="16"/>
    </row>
    <row r="112" spans="1:15" ht="15.75" customHeight="1">
      <c r="A112" s="13"/>
      <c r="F112" s="14">
        <f t="shared" ref="F112:F113" si="162">B113</f>
        <v>34</v>
      </c>
      <c r="G112" s="14">
        <f>B115*D113/D115</f>
        <v>30.983606557377048</v>
      </c>
      <c r="H112" s="14">
        <f t="shared" ref="H112:H113" si="163">((B113-G112)^2)/G112</f>
        <v>0.29365946742995952</v>
      </c>
    </row>
    <row r="113" spans="1:15" ht="15.75" customHeight="1">
      <c r="A113" s="13" t="s">
        <v>71</v>
      </c>
      <c r="B113" s="14">
        <v>34</v>
      </c>
      <c r="C113" s="14">
        <v>47</v>
      </c>
      <c r="D113" s="14">
        <f t="shared" ref="D113:D115" si="164">SUM(B113:C113)</f>
        <v>81</v>
      </c>
      <c r="F113" s="14">
        <f t="shared" si="162"/>
        <v>36</v>
      </c>
      <c r="G113" s="14">
        <f>B115*D114/D115</f>
        <v>39.016393442622949</v>
      </c>
      <c r="H113" s="14">
        <f t="shared" si="163"/>
        <v>0.23320016531202614</v>
      </c>
      <c r="I113" s="13">
        <f>SUM(H112:H115)</f>
        <v>0.85323285656445425</v>
      </c>
      <c r="J113" s="13" t="s">
        <v>58</v>
      </c>
    </row>
    <row r="114" spans="1:15" ht="15.75" customHeight="1">
      <c r="A114" s="13" t="s">
        <v>68</v>
      </c>
      <c r="B114" s="14">
        <v>36</v>
      </c>
      <c r="C114" s="14">
        <v>66</v>
      </c>
      <c r="D114" s="14">
        <f t="shared" si="164"/>
        <v>102</v>
      </c>
      <c r="F114" s="14">
        <f t="shared" ref="F114:F115" si="165">C113</f>
        <v>47</v>
      </c>
      <c r="G114" s="14">
        <f>C115*D113/D115</f>
        <v>50.016393442622949</v>
      </c>
      <c r="H114" s="14">
        <f t="shared" ref="H114:H115" si="166">((C113-G114)^2)/G114</f>
        <v>0.18191294442563824</v>
      </c>
    </row>
    <row r="115" spans="1:15" ht="15.75" customHeight="1">
      <c r="A115" s="19" t="s">
        <v>47</v>
      </c>
      <c r="B115" s="20">
        <f t="shared" ref="B115:C115" si="167">SUM(B113:B114)</f>
        <v>70</v>
      </c>
      <c r="C115" s="20">
        <f t="shared" si="167"/>
        <v>113</v>
      </c>
      <c r="D115" s="20">
        <f t="shared" si="164"/>
        <v>183</v>
      </c>
      <c r="E115" s="20"/>
      <c r="F115" s="16">
        <f t="shared" si="165"/>
        <v>66</v>
      </c>
      <c r="G115" s="16">
        <f>C115*D114/D115</f>
        <v>62.983606557377051</v>
      </c>
      <c r="H115" s="16">
        <f t="shared" si="166"/>
        <v>0.14446027939683034</v>
      </c>
      <c r="I115" s="16"/>
      <c r="J115" s="16"/>
      <c r="K115" s="16"/>
      <c r="L115" s="16"/>
      <c r="M115" s="16"/>
      <c r="N115" s="16"/>
      <c r="O115" s="16"/>
    </row>
    <row r="116" spans="1:15" ht="15.75" customHeight="1">
      <c r="B116" s="12" t="s">
        <v>73</v>
      </c>
      <c r="C116" s="12" t="s">
        <v>51</v>
      </c>
      <c r="D116" s="13" t="s">
        <v>47</v>
      </c>
      <c r="E116" s="14">
        <f>(2-1)*(2-1)</f>
        <v>1</v>
      </c>
      <c r="F116" s="14">
        <f t="shared" ref="F116:F117" si="168">B117</f>
        <v>6</v>
      </c>
      <c r="G116" s="14">
        <f>B119*D117/D119</f>
        <v>5.5051020408163263</v>
      </c>
      <c r="H116" s="14">
        <f t="shared" ref="H116:H117" si="169">((B117-G116)^2)/G116</f>
        <v>4.4490363337179227E-2</v>
      </c>
    </row>
    <row r="117" spans="1:15" ht="15.75" customHeight="1">
      <c r="A117" s="13" t="s">
        <v>14</v>
      </c>
      <c r="B117" s="14">
        <v>6</v>
      </c>
      <c r="C117" s="14">
        <v>7</v>
      </c>
      <c r="D117" s="14">
        <f t="shared" ref="D117:D119" si="170">SUM(B117:C117)</f>
        <v>13</v>
      </c>
      <c r="F117" s="14">
        <f t="shared" si="168"/>
        <v>77</v>
      </c>
      <c r="G117" s="14">
        <f>B119*D118/D119</f>
        <v>77.494897959183675</v>
      </c>
      <c r="H117" s="14">
        <f t="shared" si="169"/>
        <v>3.1605176141165682E-3</v>
      </c>
      <c r="I117" s="13">
        <f>SUM(H116:H119)</f>
        <v>8.26510855438405E-2</v>
      </c>
      <c r="J117" s="13" t="s">
        <v>58</v>
      </c>
    </row>
    <row r="118" spans="1:15" ht="15.75" customHeight="1">
      <c r="A118" s="13" t="s">
        <v>68</v>
      </c>
      <c r="B118" s="14">
        <v>77</v>
      </c>
      <c r="C118" s="14">
        <v>106</v>
      </c>
      <c r="D118" s="14">
        <f t="shared" si="170"/>
        <v>183</v>
      </c>
      <c r="F118" s="14">
        <f t="shared" ref="F118:F119" si="171">C117</f>
        <v>7</v>
      </c>
      <c r="G118" s="14">
        <f>C119*D117/D119</f>
        <v>7.4948979591836737</v>
      </c>
      <c r="H118" s="14">
        <f t="shared" ref="H118:H119" si="172">((C117-G118)^2)/G118</f>
        <v>3.2678762451202437E-2</v>
      </c>
      <c r="J118" s="13"/>
    </row>
    <row r="119" spans="1:15" ht="15.75" customHeight="1">
      <c r="A119" s="13" t="s">
        <v>47</v>
      </c>
      <c r="B119" s="14">
        <f t="shared" ref="B119:C119" si="173">SUM(B117:B118)</f>
        <v>83</v>
      </c>
      <c r="C119" s="14">
        <f t="shared" si="173"/>
        <v>113</v>
      </c>
      <c r="D119" s="14">
        <f t="shared" si="170"/>
        <v>196</v>
      </c>
      <c r="F119" s="16">
        <f t="shared" si="171"/>
        <v>106</v>
      </c>
      <c r="G119" s="16">
        <f>C119*D118/D119</f>
        <v>105.50510204081633</v>
      </c>
      <c r="H119" s="16">
        <f t="shared" si="172"/>
        <v>2.3214421413422582E-3</v>
      </c>
      <c r="I119" s="16"/>
      <c r="J119" s="16"/>
      <c r="K119" s="16"/>
      <c r="L119" s="16"/>
      <c r="M119" s="16"/>
      <c r="N119" s="16"/>
      <c r="O119" s="16"/>
    </row>
    <row r="120" spans="1:15" ht="15.75" customHeight="1">
      <c r="A120" s="13"/>
      <c r="F120" s="14">
        <f t="shared" ref="F120:F121" si="174">B121</f>
        <v>4</v>
      </c>
      <c r="G120" s="14">
        <f>B123*D121/D123</f>
        <v>4.2346938775510203</v>
      </c>
      <c r="H120" s="14">
        <f t="shared" ref="H120:H121" si="175">((B121-G120)^2)/G120</f>
        <v>1.3007130563068592E-2</v>
      </c>
    </row>
    <row r="121" spans="1:15" ht="15.75" customHeight="1">
      <c r="A121" s="13" t="s">
        <v>69</v>
      </c>
      <c r="B121" s="14">
        <v>4</v>
      </c>
      <c r="C121" s="14">
        <v>6</v>
      </c>
      <c r="D121" s="14">
        <f t="shared" ref="D121:D123" si="176">SUM(B121:C121)</f>
        <v>10</v>
      </c>
      <c r="F121" s="14">
        <f t="shared" si="174"/>
        <v>79</v>
      </c>
      <c r="G121" s="14">
        <f>B123*D122/D123</f>
        <v>78.765306122448976</v>
      </c>
      <c r="H121" s="14">
        <f t="shared" si="175"/>
        <v>6.9930809478865527E-4</v>
      </c>
      <c r="I121" s="13">
        <f>SUM(H120:H123)</f>
        <v>2.3773999795929385E-2</v>
      </c>
      <c r="J121" s="13" t="s">
        <v>58</v>
      </c>
    </row>
    <row r="122" spans="1:15" ht="15.75" customHeight="1">
      <c r="A122" s="13" t="s">
        <v>68</v>
      </c>
      <c r="B122" s="14">
        <v>79</v>
      </c>
      <c r="C122" s="14">
        <v>107</v>
      </c>
      <c r="D122" s="14">
        <f t="shared" si="176"/>
        <v>186</v>
      </c>
      <c r="F122" s="14">
        <f t="shared" ref="F122:F123" si="177">C121</f>
        <v>6</v>
      </c>
      <c r="G122" s="14">
        <f>C123*D121/D123</f>
        <v>5.7653061224489797</v>
      </c>
      <c r="H122" s="14">
        <f t="shared" ref="H122:H123" si="178">((C121-G122)^2)/G122</f>
        <v>9.5539100595990554E-3</v>
      </c>
    </row>
    <row r="123" spans="1:15" ht="15.75" customHeight="1">
      <c r="A123" s="13" t="s">
        <v>47</v>
      </c>
      <c r="B123" s="14">
        <f t="shared" ref="B123:C123" si="179">SUM(B121:B122)</f>
        <v>83</v>
      </c>
      <c r="C123" s="14">
        <f t="shared" si="179"/>
        <v>113</v>
      </c>
      <c r="D123" s="14">
        <f t="shared" si="176"/>
        <v>196</v>
      </c>
      <c r="F123" s="16">
        <f t="shared" si="177"/>
        <v>107</v>
      </c>
      <c r="G123" s="16">
        <f>C123*D122/D123</f>
        <v>107.23469387755102</v>
      </c>
      <c r="H123" s="16">
        <f t="shared" si="178"/>
        <v>5.1365107847308302E-4</v>
      </c>
      <c r="I123" s="16"/>
      <c r="J123" s="16"/>
      <c r="K123" s="16"/>
      <c r="L123" s="16"/>
      <c r="M123" s="16"/>
      <c r="N123" s="16"/>
      <c r="O123" s="16"/>
    </row>
    <row r="124" spans="1:15" ht="15.75" customHeight="1">
      <c r="A124" s="13"/>
      <c r="F124" s="14">
        <f t="shared" ref="F124:F125" si="180">B125</f>
        <v>41</v>
      </c>
      <c r="G124" s="14">
        <f>B127*D125/D127</f>
        <v>39.806122448979593</v>
      </c>
      <c r="H124" s="14">
        <f t="shared" ref="H124:H125" si="181">((B125-G124)^2)/G124</f>
        <v>3.5807145211327204E-2</v>
      </c>
    </row>
    <row r="125" spans="1:15" ht="15.75" customHeight="1">
      <c r="A125" s="13" t="s">
        <v>70</v>
      </c>
      <c r="B125" s="14">
        <v>41</v>
      </c>
      <c r="C125" s="14">
        <v>53</v>
      </c>
      <c r="D125" s="14">
        <f t="shared" ref="D125:D127" si="182">SUM(B125:C125)</f>
        <v>94</v>
      </c>
      <c r="F125" s="14">
        <f t="shared" si="180"/>
        <v>42</v>
      </c>
      <c r="G125" s="14">
        <f>B127*D126/D127</f>
        <v>43.193877551020407</v>
      </c>
      <c r="H125" s="14">
        <f t="shared" si="181"/>
        <v>3.299874166534076E-2</v>
      </c>
      <c r="I125" s="13">
        <f>SUM(H124:H127)</f>
        <v>0.11934472414006125</v>
      </c>
      <c r="J125" s="13" t="s">
        <v>58</v>
      </c>
    </row>
    <row r="126" spans="1:15" ht="15.75" customHeight="1">
      <c r="A126" s="13" t="s">
        <v>68</v>
      </c>
      <c r="B126" s="14">
        <v>42</v>
      </c>
      <c r="C126" s="14">
        <v>60</v>
      </c>
      <c r="D126" s="14">
        <f t="shared" si="182"/>
        <v>102</v>
      </c>
      <c r="F126" s="14">
        <f t="shared" ref="F126:F127" si="183">C125</f>
        <v>53</v>
      </c>
      <c r="G126" s="14">
        <f>C127*D125/D127</f>
        <v>54.193877551020407</v>
      </c>
      <c r="H126" s="14">
        <f t="shared" ref="H126:H127" si="184">((C125-G126)^2)/G126</f>
        <v>2.6300823473806707E-2</v>
      </c>
    </row>
    <row r="127" spans="1:15" ht="15.75" customHeight="1">
      <c r="A127" s="13" t="s">
        <v>47</v>
      </c>
      <c r="B127" s="14">
        <f t="shared" ref="B127:C127" si="185">SUM(B125:B126)</f>
        <v>83</v>
      </c>
      <c r="C127" s="14">
        <f t="shared" si="185"/>
        <v>113</v>
      </c>
      <c r="D127" s="14">
        <f t="shared" si="182"/>
        <v>196</v>
      </c>
      <c r="F127" s="16">
        <f t="shared" si="183"/>
        <v>60</v>
      </c>
      <c r="G127" s="16">
        <f>C127*D126/D127</f>
        <v>58.806122448979593</v>
      </c>
      <c r="H127" s="16">
        <f t="shared" si="184"/>
        <v>2.4238013789586572E-2</v>
      </c>
      <c r="I127" s="16"/>
      <c r="J127" s="16"/>
      <c r="K127" s="16"/>
      <c r="L127" s="16"/>
      <c r="M127" s="16"/>
      <c r="N127" s="16"/>
      <c r="O127" s="16"/>
    </row>
    <row r="128" spans="1:15" ht="15.75" customHeight="1">
      <c r="A128" s="13"/>
      <c r="F128" s="14">
        <f t="shared" ref="F128:F129" si="186">B129</f>
        <v>32</v>
      </c>
      <c r="G128" s="14">
        <f>B131*D129/D131</f>
        <v>33.454081632653065</v>
      </c>
      <c r="H128" s="14">
        <f t="shared" ref="H128:H129" si="187">((B129-G128)^2)/G128</f>
        <v>6.3201657054464594E-2</v>
      </c>
    </row>
    <row r="129" spans="1:15" ht="15.75" customHeight="1">
      <c r="A129" s="13" t="s">
        <v>71</v>
      </c>
      <c r="B129" s="14">
        <v>32</v>
      </c>
      <c r="C129" s="14">
        <v>47</v>
      </c>
      <c r="D129" s="14">
        <f t="shared" ref="D129:D131" si="188">SUM(B129:C129)</f>
        <v>79</v>
      </c>
      <c r="F129" s="14">
        <f t="shared" si="186"/>
        <v>51</v>
      </c>
      <c r="G129" s="14">
        <f>B131*D130/D131</f>
        <v>49.545918367346935</v>
      </c>
      <c r="H129" s="14">
        <f t="shared" si="187"/>
        <v>4.2674623139339347E-2</v>
      </c>
      <c r="I129" s="13">
        <f>SUM(H128:H131)</f>
        <v>0.18364381343350034</v>
      </c>
      <c r="J129" s="13" t="s">
        <v>58</v>
      </c>
    </row>
    <row r="130" spans="1:15" ht="15.75" customHeight="1">
      <c r="A130" s="13" t="s">
        <v>68</v>
      </c>
      <c r="B130" s="14">
        <v>51</v>
      </c>
      <c r="C130" s="14">
        <v>66</v>
      </c>
      <c r="D130" s="14">
        <f t="shared" si="188"/>
        <v>117</v>
      </c>
      <c r="F130" s="14">
        <f t="shared" ref="F130:F131" si="189">C129</f>
        <v>47</v>
      </c>
      <c r="G130" s="14">
        <f>C131*D129/D131</f>
        <v>45.545918367346935</v>
      </c>
      <c r="H130" s="14">
        <f t="shared" ref="H130:H131" si="190">((C129-G130)^2)/G130</f>
        <v>4.6422456066553645E-2</v>
      </c>
    </row>
    <row r="131" spans="1:15" ht="15.75" customHeight="1">
      <c r="A131" s="19" t="s">
        <v>47</v>
      </c>
      <c r="B131" s="20">
        <f t="shared" ref="B131:C131" si="191">SUM(B129:B130)</f>
        <v>83</v>
      </c>
      <c r="C131" s="20">
        <f t="shared" si="191"/>
        <v>113</v>
      </c>
      <c r="D131" s="20">
        <f t="shared" si="188"/>
        <v>196</v>
      </c>
      <c r="E131" s="20"/>
      <c r="F131" s="16">
        <f t="shared" si="189"/>
        <v>66</v>
      </c>
      <c r="G131" s="16">
        <f>C131*D130/D131</f>
        <v>67.454081632653057</v>
      </c>
      <c r="H131" s="16">
        <f t="shared" si="190"/>
        <v>3.1345077173142749E-2</v>
      </c>
      <c r="I131" s="16"/>
      <c r="J131" s="16"/>
      <c r="K131" s="16"/>
      <c r="L131" s="16"/>
      <c r="M131" s="16"/>
      <c r="N131" s="16"/>
      <c r="O131" s="16"/>
    </row>
    <row r="132" spans="1:15" ht="15.75" customHeight="1">
      <c r="B132" s="12" t="s">
        <v>65</v>
      </c>
      <c r="C132" s="12" t="s">
        <v>52</v>
      </c>
      <c r="D132" s="13" t="s">
        <v>47</v>
      </c>
      <c r="E132" s="14">
        <f>(2-1)*(2-1)</f>
        <v>1</v>
      </c>
      <c r="F132" s="14">
        <f t="shared" ref="F132:F133" si="192">B133</f>
        <v>9</v>
      </c>
      <c r="G132" s="14">
        <f>B135*D133/D135</f>
        <v>13.103448275862069</v>
      </c>
      <c r="H132" s="14">
        <f t="shared" ref="H132:H133" si="193">((B133-G132)^2)/G132</f>
        <v>1.2850272232304905</v>
      </c>
    </row>
    <row r="133" spans="1:15" ht="15.75" customHeight="1">
      <c r="A133" s="13" t="s">
        <v>14</v>
      </c>
      <c r="B133" s="14">
        <v>9</v>
      </c>
      <c r="C133" s="14">
        <v>11</v>
      </c>
      <c r="D133" s="14">
        <f t="shared" ref="D133:D135" si="194">SUM(B133:C133)</f>
        <v>20</v>
      </c>
      <c r="F133" s="14">
        <f t="shared" si="192"/>
        <v>124</v>
      </c>
      <c r="G133" s="14">
        <f>B135*D134/D135</f>
        <v>119.89655172413794</v>
      </c>
      <c r="H133" s="14">
        <f t="shared" si="193"/>
        <v>0.14044013368639199</v>
      </c>
      <c r="I133" s="21">
        <f>SUM(H132:H135)</f>
        <v>4.1338553350589606</v>
      </c>
      <c r="J133" s="21" t="s">
        <v>54</v>
      </c>
      <c r="K133" s="14" t="s">
        <v>75</v>
      </c>
    </row>
    <row r="134" spans="1:15" ht="15.75" customHeight="1">
      <c r="A134" s="13" t="s">
        <v>68</v>
      </c>
      <c r="B134" s="14">
        <v>124</v>
      </c>
      <c r="C134" s="14">
        <v>59</v>
      </c>
      <c r="D134" s="14">
        <f t="shared" si="194"/>
        <v>183</v>
      </c>
      <c r="F134" s="14">
        <f t="shared" ref="F134:F135" si="195">C133</f>
        <v>11</v>
      </c>
      <c r="G134" s="14">
        <f>C135*D133/D135</f>
        <v>6.8965517241379306</v>
      </c>
      <c r="H134" s="14">
        <f t="shared" ref="H134:H135" si="196">((C133-G134)^2)/G134</f>
        <v>2.4415517241379319</v>
      </c>
      <c r="J134" s="13"/>
    </row>
    <row r="135" spans="1:15" ht="15.75" customHeight="1">
      <c r="A135" s="13" t="s">
        <v>47</v>
      </c>
      <c r="B135" s="14">
        <f t="shared" ref="B135:C135" si="197">SUM(B133:B134)</f>
        <v>133</v>
      </c>
      <c r="C135" s="14">
        <f t="shared" si="197"/>
        <v>70</v>
      </c>
      <c r="D135" s="14">
        <f t="shared" si="194"/>
        <v>203</v>
      </c>
      <c r="E135" s="14"/>
      <c r="F135" s="16">
        <f t="shared" si="195"/>
        <v>59</v>
      </c>
      <c r="G135" s="16">
        <f>C135*D134/D135</f>
        <v>63.103448275862071</v>
      </c>
      <c r="H135" s="16">
        <f t="shared" si="196"/>
        <v>0.26683625400414579</v>
      </c>
      <c r="I135" s="16"/>
      <c r="J135" s="16"/>
      <c r="K135" s="16"/>
      <c r="L135" s="16"/>
      <c r="M135" s="16"/>
      <c r="N135" s="16"/>
      <c r="O135" s="16"/>
    </row>
    <row r="136" spans="1:15" ht="15.75" customHeight="1">
      <c r="A136" s="13"/>
      <c r="F136" s="14">
        <f t="shared" ref="F136:F137" si="198">B137</f>
        <v>6</v>
      </c>
      <c r="G136" s="14">
        <f>B139*D137/D139</f>
        <v>9.8275862068965516</v>
      </c>
      <c r="H136" s="14">
        <f t="shared" ref="H136:H137" si="199">((B137-G136)^2)/G136</f>
        <v>1.4907441016333938</v>
      </c>
    </row>
    <row r="137" spans="1:15" ht="15.75" customHeight="1">
      <c r="A137" s="13" t="s">
        <v>69</v>
      </c>
      <c r="B137" s="14">
        <v>6</v>
      </c>
      <c r="C137" s="14">
        <v>9</v>
      </c>
      <c r="D137" s="14">
        <f t="shared" ref="D137:D139" si="200">SUM(B137:C137)</f>
        <v>15</v>
      </c>
      <c r="F137" s="14">
        <f t="shared" si="198"/>
        <v>127</v>
      </c>
      <c r="G137" s="14">
        <f>B139*D138/D139</f>
        <v>123.17241379310344</v>
      </c>
      <c r="H137" s="14">
        <f t="shared" si="199"/>
        <v>0.11894234853457951</v>
      </c>
      <c r="I137" s="15">
        <f>SUM(H136:H139)</f>
        <v>4.6680907054871223</v>
      </c>
      <c r="J137" s="15" t="s">
        <v>54</v>
      </c>
      <c r="K137" s="14" t="s">
        <v>75</v>
      </c>
    </row>
    <row r="138" spans="1:15" ht="15.75" customHeight="1">
      <c r="A138" s="13" t="s">
        <v>68</v>
      </c>
      <c r="B138" s="14">
        <v>127</v>
      </c>
      <c r="C138" s="14">
        <v>61</v>
      </c>
      <c r="D138" s="14">
        <f t="shared" si="200"/>
        <v>188</v>
      </c>
      <c r="F138" s="14">
        <f t="shared" ref="F138:F139" si="201">C137</f>
        <v>9</v>
      </c>
      <c r="G138" s="14">
        <f>C139*D137/D139</f>
        <v>5.1724137931034484</v>
      </c>
      <c r="H138" s="14">
        <f t="shared" ref="H138:H139" si="202">((C137-G138)^2)/G138</f>
        <v>2.8324137931034481</v>
      </c>
    </row>
    <row r="139" spans="1:15" ht="15.75" customHeight="1">
      <c r="A139" s="13" t="s">
        <v>47</v>
      </c>
      <c r="B139" s="14">
        <f t="shared" ref="B139:C139" si="203">SUM(B137:B138)</f>
        <v>133</v>
      </c>
      <c r="C139" s="14">
        <f t="shared" si="203"/>
        <v>70</v>
      </c>
      <c r="D139" s="14">
        <f t="shared" si="200"/>
        <v>203</v>
      </c>
      <c r="E139" s="14"/>
      <c r="F139" s="16">
        <f t="shared" si="201"/>
        <v>61</v>
      </c>
      <c r="G139" s="16">
        <f>C139*D138/D139</f>
        <v>64.827586206896555</v>
      </c>
      <c r="H139" s="16">
        <f t="shared" si="202"/>
        <v>0.22599046221570104</v>
      </c>
      <c r="I139" s="16"/>
      <c r="J139" s="16"/>
      <c r="K139" s="16"/>
      <c r="L139" s="16"/>
      <c r="M139" s="16"/>
      <c r="N139" s="16"/>
      <c r="O139" s="16"/>
    </row>
    <row r="140" spans="1:15" ht="15.75" customHeight="1">
      <c r="A140" s="13"/>
      <c r="F140" s="14">
        <f t="shared" ref="F140:F141" si="204">B141</f>
        <v>75</v>
      </c>
      <c r="G140" s="14">
        <f>B143*D141/D143</f>
        <v>59.620689655172413</v>
      </c>
      <c r="H140" s="14">
        <f t="shared" ref="H140:H141" si="205">((B141-G140)^2)/G140</f>
        <v>3.9671326858259714</v>
      </c>
    </row>
    <row r="141" spans="1:15" ht="15.75" customHeight="1">
      <c r="A141" s="13" t="s">
        <v>70</v>
      </c>
      <c r="B141" s="14">
        <v>75</v>
      </c>
      <c r="C141" s="14">
        <v>16</v>
      </c>
      <c r="D141" s="14">
        <f t="shared" ref="D141:D143" si="206">SUM(B141:C141)</f>
        <v>91</v>
      </c>
      <c r="F141" s="14">
        <f t="shared" si="204"/>
        <v>58</v>
      </c>
      <c r="G141" s="14">
        <f>B143*D142/D143</f>
        <v>73.379310344827587</v>
      </c>
      <c r="H141" s="14">
        <f t="shared" si="205"/>
        <v>3.2232953072336015</v>
      </c>
      <c r="I141" s="15">
        <f>SUM(H140:H143)</f>
        <v>20.852241179872763</v>
      </c>
      <c r="J141" s="15" t="s">
        <v>54</v>
      </c>
      <c r="K141" s="14" t="s">
        <v>55</v>
      </c>
    </row>
    <row r="142" spans="1:15" ht="15.75" customHeight="1">
      <c r="A142" s="13" t="s">
        <v>68</v>
      </c>
      <c r="B142" s="14">
        <v>58</v>
      </c>
      <c r="C142" s="14">
        <v>54</v>
      </c>
      <c r="D142" s="14">
        <f t="shared" si="206"/>
        <v>112</v>
      </c>
      <c r="F142" s="14">
        <f t="shared" ref="F142:F143" si="207">C141</f>
        <v>16</v>
      </c>
      <c r="G142" s="14">
        <f>C143*D141/D143</f>
        <v>31.379310344827587</v>
      </c>
      <c r="H142" s="14">
        <f t="shared" ref="H142:H143" si="208">((C141-G142)^2)/G142</f>
        <v>7.5375521030693458</v>
      </c>
    </row>
    <row r="143" spans="1:15" ht="15.75" customHeight="1">
      <c r="A143" s="13" t="s">
        <v>47</v>
      </c>
      <c r="B143" s="14">
        <f t="shared" ref="B143:C143" si="209">SUM(B141:B142)</f>
        <v>133</v>
      </c>
      <c r="C143" s="14">
        <f t="shared" si="209"/>
        <v>70</v>
      </c>
      <c r="D143" s="14">
        <f t="shared" si="206"/>
        <v>203</v>
      </c>
      <c r="E143" s="14"/>
      <c r="F143" s="16">
        <f t="shared" si="207"/>
        <v>54</v>
      </c>
      <c r="G143" s="16">
        <f>C143*D142/D143</f>
        <v>38.620689655172413</v>
      </c>
      <c r="H143" s="16">
        <f t="shared" si="208"/>
        <v>6.1242610837438436</v>
      </c>
      <c r="I143" s="16"/>
      <c r="J143" s="16"/>
      <c r="K143" s="16"/>
      <c r="L143" s="16"/>
      <c r="M143" s="16"/>
      <c r="N143" s="16"/>
      <c r="O143" s="16"/>
    </row>
    <row r="144" spans="1:15" ht="15.75" customHeight="1">
      <c r="A144" s="13"/>
      <c r="F144" s="14">
        <f t="shared" ref="F144:F145" si="210">B145</f>
        <v>43</v>
      </c>
      <c r="G144" s="14">
        <f>B147*D145/D147</f>
        <v>50.448275862068968</v>
      </c>
      <c r="H144" s="14">
        <f t="shared" ref="H144:H145" si="211">((B145-G144)^2)/G144</f>
        <v>1.0996770924175649</v>
      </c>
    </row>
    <row r="145" spans="1:15" ht="15.75" customHeight="1">
      <c r="A145" s="13" t="s">
        <v>71</v>
      </c>
      <c r="B145" s="14">
        <v>43</v>
      </c>
      <c r="C145" s="14">
        <v>34</v>
      </c>
      <c r="D145" s="14">
        <f t="shared" ref="D145:D147" si="212">SUM(B145:C145)</f>
        <v>77</v>
      </c>
      <c r="F145" s="14">
        <f t="shared" si="210"/>
        <v>90</v>
      </c>
      <c r="G145" s="14">
        <f>B147*D146/D147</f>
        <v>82.551724137931032</v>
      </c>
      <c r="H145" s="14">
        <f t="shared" si="211"/>
        <v>0.67202488981073416</v>
      </c>
      <c r="I145" s="15">
        <f>SUM(H144:H147)</f>
        <v>5.1379357484620662</v>
      </c>
      <c r="J145" s="15" t="s">
        <v>54</v>
      </c>
      <c r="K145" s="14" t="s">
        <v>76</v>
      </c>
    </row>
    <row r="146" spans="1:15" ht="15.75" customHeight="1">
      <c r="A146" s="13" t="s">
        <v>68</v>
      </c>
      <c r="B146" s="14">
        <v>90</v>
      </c>
      <c r="C146" s="14">
        <v>36</v>
      </c>
      <c r="D146" s="14">
        <f t="shared" si="212"/>
        <v>126</v>
      </c>
      <c r="F146" s="14">
        <f t="shared" ref="F146:F147" si="213">C145</f>
        <v>34</v>
      </c>
      <c r="G146" s="14">
        <f>C147*D145/D147</f>
        <v>26.551724137931036</v>
      </c>
      <c r="H146" s="14">
        <f t="shared" ref="H146:H147" si="214">((C145-G146)^2)/G146</f>
        <v>2.0893864755933715</v>
      </c>
    </row>
    <row r="147" spans="1:15" ht="15.75" customHeight="1">
      <c r="A147" s="19" t="s">
        <v>47</v>
      </c>
      <c r="B147" s="20">
        <f t="shared" ref="B147:C147" si="215">SUM(B145:B146)</f>
        <v>133</v>
      </c>
      <c r="C147" s="20">
        <f t="shared" si="215"/>
        <v>70</v>
      </c>
      <c r="D147" s="20">
        <f t="shared" si="212"/>
        <v>203</v>
      </c>
      <c r="E147" s="20"/>
      <c r="F147" s="16">
        <f t="shared" si="213"/>
        <v>36</v>
      </c>
      <c r="G147" s="16">
        <f>C147*D146/D147</f>
        <v>43.448275862068968</v>
      </c>
      <c r="H147" s="16">
        <f t="shared" si="214"/>
        <v>1.2768472906403949</v>
      </c>
      <c r="I147" s="16"/>
      <c r="J147" s="16"/>
      <c r="K147" s="16"/>
      <c r="L147" s="16"/>
      <c r="M147" s="16"/>
      <c r="N147" s="16"/>
      <c r="O147" s="16"/>
    </row>
    <row r="148" spans="1:15" ht="15.75" customHeight="1">
      <c r="B148" s="12" t="s">
        <v>65</v>
      </c>
      <c r="C148" s="12" t="s">
        <v>57</v>
      </c>
      <c r="D148" s="13" t="s">
        <v>47</v>
      </c>
      <c r="E148" s="14">
        <f>(2-1)*(2-1)</f>
        <v>1</v>
      </c>
      <c r="F148" s="14">
        <f t="shared" ref="F148:F149" si="216">B149</f>
        <v>9</v>
      </c>
      <c r="G148" s="14">
        <f>B151*D149/D151</f>
        <v>11.319148936170214</v>
      </c>
      <c r="H148" s="14">
        <f t="shared" ref="H148:H149" si="217">((B149-G148)^2)/G148</f>
        <v>0.475163973764198</v>
      </c>
    </row>
    <row r="149" spans="1:15" ht="15.75" customHeight="1">
      <c r="A149" s="13" t="s">
        <v>14</v>
      </c>
      <c r="B149" s="14">
        <v>9</v>
      </c>
      <c r="C149" s="14">
        <v>7</v>
      </c>
      <c r="D149" s="14">
        <f t="shared" ref="D149:D151" si="218">SUM(B149:C149)</f>
        <v>16</v>
      </c>
      <c r="F149" s="14">
        <f t="shared" si="216"/>
        <v>124</v>
      </c>
      <c r="G149" s="14">
        <f>B151*D150/D151</f>
        <v>121.68085106382979</v>
      </c>
      <c r="H149" s="14">
        <f t="shared" si="217"/>
        <v>4.4201299885041477E-2</v>
      </c>
      <c r="I149" s="13">
        <f>SUM(H148:H151)</f>
        <v>1.775284935382855</v>
      </c>
      <c r="J149" s="13" t="s">
        <v>58</v>
      </c>
    </row>
    <row r="150" spans="1:15" ht="15.75" customHeight="1">
      <c r="A150" s="13" t="s">
        <v>68</v>
      </c>
      <c r="B150" s="14">
        <v>124</v>
      </c>
      <c r="C150" s="14">
        <v>48</v>
      </c>
      <c r="D150" s="14">
        <f t="shared" si="218"/>
        <v>172</v>
      </c>
      <c r="F150" s="14">
        <f t="shared" ref="F150:F151" si="219">C149</f>
        <v>7</v>
      </c>
      <c r="G150" s="14">
        <f>C151*D149/D151</f>
        <v>4.6808510638297873</v>
      </c>
      <c r="H150" s="14">
        <f t="shared" ref="H150:H151" si="220">((C149-G150)^2)/G150</f>
        <v>1.1490328820116054</v>
      </c>
      <c r="J150" s="13"/>
    </row>
    <row r="151" spans="1:15" ht="15.75" customHeight="1">
      <c r="A151" s="13" t="s">
        <v>47</v>
      </c>
      <c r="B151" s="14">
        <f t="shared" ref="B151:C151" si="221">SUM(B149:B150)</f>
        <v>133</v>
      </c>
      <c r="C151" s="14">
        <f t="shared" si="221"/>
        <v>55</v>
      </c>
      <c r="D151" s="14">
        <f t="shared" si="218"/>
        <v>188</v>
      </c>
      <c r="E151" s="14"/>
      <c r="F151" s="16">
        <f t="shared" si="219"/>
        <v>48</v>
      </c>
      <c r="G151" s="16">
        <f>C151*D150/D151</f>
        <v>50.319148936170215</v>
      </c>
      <c r="H151" s="16">
        <f t="shared" si="220"/>
        <v>0.10688677972201004</v>
      </c>
      <c r="I151" s="16"/>
      <c r="J151" s="16"/>
      <c r="K151" s="16"/>
      <c r="L151" s="16"/>
      <c r="M151" s="16"/>
      <c r="N151" s="16"/>
      <c r="O151" s="16"/>
    </row>
    <row r="152" spans="1:15" ht="15.75" customHeight="1">
      <c r="A152" s="13"/>
      <c r="F152" s="14">
        <f t="shared" ref="F152:F153" si="222">B153</f>
        <v>6</v>
      </c>
      <c r="G152" s="14">
        <f>B155*D153/D155</f>
        <v>8.4893617021276597</v>
      </c>
      <c r="H152" s="14">
        <f t="shared" ref="H152:H153" si="223">((B153-G152)^2)/G152</f>
        <v>0.72996320588705821</v>
      </c>
    </row>
    <row r="153" spans="1:15" ht="15.75" customHeight="1">
      <c r="A153" s="13" t="s">
        <v>69</v>
      </c>
      <c r="B153" s="14">
        <v>6</v>
      </c>
      <c r="C153" s="14">
        <v>6</v>
      </c>
      <c r="D153" s="14">
        <f t="shared" ref="D153:D155" si="224">SUM(B153:C153)</f>
        <v>12</v>
      </c>
      <c r="F153" s="14">
        <f t="shared" si="222"/>
        <v>127</v>
      </c>
      <c r="G153" s="14">
        <f>B155*D154/D155</f>
        <v>124.51063829787235</v>
      </c>
      <c r="H153" s="14">
        <f t="shared" si="223"/>
        <v>4.9770218583208223E-2</v>
      </c>
      <c r="I153" s="13">
        <f>SUM(H152:H155)</f>
        <v>2.6652706145529117</v>
      </c>
      <c r="J153" s="13" t="s">
        <v>58</v>
      </c>
    </row>
    <row r="154" spans="1:15" ht="15.75" customHeight="1">
      <c r="A154" s="13" t="s">
        <v>68</v>
      </c>
      <c r="B154" s="14">
        <v>127</v>
      </c>
      <c r="C154" s="14">
        <v>49</v>
      </c>
      <c r="D154" s="14">
        <f t="shared" si="224"/>
        <v>176</v>
      </c>
      <c r="F154" s="14">
        <f t="shared" ref="F154:F155" si="225">C153</f>
        <v>6</v>
      </c>
      <c r="G154" s="14">
        <f>C155*D153/D155</f>
        <v>3.5106382978723403</v>
      </c>
      <c r="H154" s="14">
        <f t="shared" ref="H154:H155" si="226">((C153-G154)^2)/G154</f>
        <v>1.7651837524177953</v>
      </c>
    </row>
    <row r="155" spans="1:15" ht="15.75" customHeight="1">
      <c r="A155" s="13" t="s">
        <v>47</v>
      </c>
      <c r="B155" s="14">
        <f t="shared" ref="B155:C155" si="227">SUM(B153:B154)</f>
        <v>133</v>
      </c>
      <c r="C155" s="14">
        <f t="shared" si="227"/>
        <v>55</v>
      </c>
      <c r="D155" s="14">
        <f t="shared" si="224"/>
        <v>188</v>
      </c>
      <c r="E155" s="14"/>
      <c r="F155" s="16">
        <f t="shared" si="225"/>
        <v>49</v>
      </c>
      <c r="G155" s="16">
        <f>C155*D154/D155</f>
        <v>51.48936170212766</v>
      </c>
      <c r="H155" s="16">
        <f t="shared" si="226"/>
        <v>0.12035343766484967</v>
      </c>
      <c r="I155" s="16"/>
      <c r="J155" s="16"/>
      <c r="K155" s="16"/>
      <c r="L155" s="16"/>
      <c r="M155" s="16"/>
      <c r="N155" s="16"/>
      <c r="O155" s="16"/>
    </row>
    <row r="156" spans="1:15" ht="15.75" customHeight="1">
      <c r="A156" s="13"/>
      <c r="F156" s="14">
        <f t="shared" ref="F156:F157" si="228">B157</f>
        <v>75</v>
      </c>
      <c r="G156" s="14">
        <f>B159*D157/D159</f>
        <v>74.281914893617028</v>
      </c>
      <c r="H156" s="14">
        <f t="shared" ref="H156:H157" si="229">((B157-G156)^2)/G156</f>
        <v>6.9417464634228664E-3</v>
      </c>
    </row>
    <row r="157" spans="1:15" ht="15.75" customHeight="1">
      <c r="A157" s="13" t="s">
        <v>70</v>
      </c>
      <c r="B157" s="14">
        <v>75</v>
      </c>
      <c r="C157" s="14">
        <v>30</v>
      </c>
      <c r="D157" s="14">
        <f t="shared" ref="D157:D159" si="230">SUM(B157:C157)</f>
        <v>105</v>
      </c>
      <c r="F157" s="14">
        <f t="shared" si="228"/>
        <v>58</v>
      </c>
      <c r="G157" s="14">
        <f>B159*D158/D159</f>
        <v>58.718085106382979</v>
      </c>
      <c r="H157" s="14">
        <f t="shared" si="229"/>
        <v>8.7817274537278951E-3</v>
      </c>
      <c r="I157" s="13">
        <f>SUM(H156:H159)</f>
        <v>5.3745692662261119E-2</v>
      </c>
      <c r="J157" s="13" t="s">
        <v>58</v>
      </c>
    </row>
    <row r="158" spans="1:15" ht="15.75" customHeight="1">
      <c r="A158" s="13" t="s">
        <v>68</v>
      </c>
      <c r="B158" s="14">
        <v>58</v>
      </c>
      <c r="C158" s="14">
        <v>25</v>
      </c>
      <c r="D158" s="14">
        <f t="shared" si="230"/>
        <v>83</v>
      </c>
      <c r="F158" s="14">
        <f t="shared" ref="F158:F159" si="231">C157</f>
        <v>30</v>
      </c>
      <c r="G158" s="14">
        <f>C159*D157/D159</f>
        <v>30.718085106382979</v>
      </c>
      <c r="H158" s="14">
        <f t="shared" ref="H158:H159" si="232">((C157-G158)^2)/G158</f>
        <v>1.6786405084277443E-2</v>
      </c>
    </row>
    <row r="159" spans="1:15" ht="15.75" customHeight="1">
      <c r="A159" s="13" t="s">
        <v>47</v>
      </c>
      <c r="B159" s="14">
        <f t="shared" ref="B159:C159" si="233">SUM(B157:B158)</f>
        <v>133</v>
      </c>
      <c r="C159" s="14">
        <f t="shared" si="233"/>
        <v>55</v>
      </c>
      <c r="D159" s="14">
        <f t="shared" si="230"/>
        <v>188</v>
      </c>
      <c r="E159" s="14"/>
      <c r="F159" s="16">
        <f t="shared" si="231"/>
        <v>25</v>
      </c>
      <c r="G159" s="16">
        <f>C159*D158/D159</f>
        <v>24.281914893617021</v>
      </c>
      <c r="H159" s="16">
        <f t="shared" si="232"/>
        <v>2.1235813660832912E-2</v>
      </c>
      <c r="I159" s="16"/>
      <c r="J159" s="16"/>
      <c r="K159" s="16"/>
      <c r="L159" s="16"/>
      <c r="M159" s="16"/>
      <c r="N159" s="16"/>
      <c r="O159" s="16"/>
    </row>
    <row r="160" spans="1:15" ht="15.75" customHeight="1">
      <c r="A160" s="13"/>
      <c r="F160" s="14">
        <f t="shared" ref="F160:F161" si="234">B161</f>
        <v>43</v>
      </c>
      <c r="G160" s="14">
        <f>B163*D161/D163</f>
        <v>38.909574468085104</v>
      </c>
      <c r="H160" s="14">
        <f t="shared" ref="H160:H161" si="235">((B161-G160)^2)/G160</f>
        <v>0.43001192536466948</v>
      </c>
    </row>
    <row r="161" spans="1:15" ht="15.75" customHeight="1">
      <c r="A161" s="13" t="s">
        <v>71</v>
      </c>
      <c r="B161" s="14">
        <v>43</v>
      </c>
      <c r="C161" s="14">
        <v>12</v>
      </c>
      <c r="D161" s="14">
        <f t="shared" ref="D161:D163" si="236">SUM(B161:C161)</f>
        <v>55</v>
      </c>
      <c r="F161" s="14">
        <f t="shared" si="234"/>
        <v>90</v>
      </c>
      <c r="G161" s="14">
        <f>B163*D162/D163</f>
        <v>94.090425531914889</v>
      </c>
      <c r="H161" s="14">
        <f t="shared" si="235"/>
        <v>0.17782448041396043</v>
      </c>
      <c r="I161" s="13">
        <f>SUM(H160:H163)</f>
        <v>2.0776953506614984</v>
      </c>
      <c r="J161" s="13" t="s">
        <v>58</v>
      </c>
    </row>
    <row r="162" spans="1:15" ht="15.75" customHeight="1">
      <c r="A162" s="13" t="s">
        <v>68</v>
      </c>
      <c r="B162" s="14">
        <v>90</v>
      </c>
      <c r="C162" s="14">
        <v>43</v>
      </c>
      <c r="D162" s="14">
        <f t="shared" si="236"/>
        <v>133</v>
      </c>
      <c r="F162" s="14">
        <f t="shared" ref="F162:F163" si="237">C161</f>
        <v>12</v>
      </c>
      <c r="G162" s="14">
        <f>C163*D161/D163</f>
        <v>16.090425531914892</v>
      </c>
      <c r="H162" s="14">
        <f t="shared" ref="H162:H163" si="238">((C161-G162)^2)/G162</f>
        <v>1.0398470195181988</v>
      </c>
    </row>
    <row r="163" spans="1:15" ht="15.75" customHeight="1">
      <c r="A163" s="13" t="s">
        <v>47</v>
      </c>
      <c r="B163" s="14">
        <f t="shared" ref="B163:C163" si="239">SUM(B161:B162)</f>
        <v>133</v>
      </c>
      <c r="C163" s="14">
        <f t="shared" si="239"/>
        <v>55</v>
      </c>
      <c r="D163" s="14">
        <f t="shared" si="236"/>
        <v>188</v>
      </c>
      <c r="F163" s="16">
        <f t="shared" si="237"/>
        <v>43</v>
      </c>
      <c r="G163" s="16">
        <f>C163*D162/D163</f>
        <v>38.909574468085104</v>
      </c>
      <c r="H163" s="16">
        <f t="shared" si="238"/>
        <v>0.43001192536466948</v>
      </c>
      <c r="I163" s="16"/>
      <c r="J163" s="16"/>
      <c r="K163" s="16"/>
      <c r="L163" s="16"/>
      <c r="M163" s="16"/>
      <c r="N163" s="16"/>
      <c r="O163" s="16"/>
    </row>
    <row r="164" spans="1:15" ht="15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1:15" ht="15.75" customHeight="1">
      <c r="B165" s="12" t="s">
        <v>51</v>
      </c>
      <c r="C165" s="12" t="s">
        <v>59</v>
      </c>
      <c r="D165" s="13" t="s">
        <v>47</v>
      </c>
      <c r="F165" s="14">
        <f t="shared" ref="F165:F166" si="240">B166</f>
        <v>113</v>
      </c>
      <c r="G165" s="14">
        <f>B168*D166/D168</f>
        <v>110.23584905660377</v>
      </c>
      <c r="H165" s="14">
        <f t="shared" ref="H165:H166" si="241">((B166-G165)^2)/G165</f>
        <v>6.9310759641856845E-2</v>
      </c>
    </row>
    <row r="166" spans="1:15" ht="15.75" customHeight="1">
      <c r="A166" s="13" t="s">
        <v>13</v>
      </c>
      <c r="B166" s="14">
        <v>113</v>
      </c>
      <c r="C166" s="14">
        <v>133</v>
      </c>
      <c r="D166" s="14">
        <f t="shared" ref="D166:D168" si="242">SUM(B166:C166)</f>
        <v>246</v>
      </c>
      <c r="F166" s="14">
        <f t="shared" si="240"/>
        <v>77</v>
      </c>
      <c r="G166" s="14">
        <f>B168*D167/D168</f>
        <v>79.764150943396231</v>
      </c>
      <c r="H166" s="14">
        <f t="shared" si="241"/>
        <v>9.5789027370206642E-2</v>
      </c>
      <c r="I166" s="13">
        <f>SUM(H165:H168)</f>
        <v>0.29915516962869626</v>
      </c>
      <c r="J166" s="13" t="s">
        <v>58</v>
      </c>
    </row>
    <row r="167" spans="1:15" ht="15.75" customHeight="1">
      <c r="A167" s="13" t="s">
        <v>77</v>
      </c>
      <c r="B167" s="14">
        <v>77</v>
      </c>
      <c r="C167" s="14">
        <v>101</v>
      </c>
      <c r="D167" s="14">
        <f t="shared" si="242"/>
        <v>178</v>
      </c>
      <c r="F167" s="14">
        <f t="shared" ref="F167:F168" si="243">C166</f>
        <v>133</v>
      </c>
      <c r="G167" s="14">
        <f>C168*D166/D168</f>
        <v>135.76415094339623</v>
      </c>
      <c r="H167" s="14">
        <f t="shared" ref="H167:H168" si="244">((C166-G167)^2)/G167</f>
        <v>5.6277967230567515E-2</v>
      </c>
    </row>
    <row r="168" spans="1:15" ht="15.75" customHeight="1">
      <c r="A168" s="19" t="s">
        <v>47</v>
      </c>
      <c r="B168" s="20">
        <f t="shared" ref="B168:C168" si="245">SUM(B166:B167)</f>
        <v>190</v>
      </c>
      <c r="C168" s="20">
        <f t="shared" si="245"/>
        <v>234</v>
      </c>
      <c r="D168" s="20">
        <f t="shared" si="242"/>
        <v>424</v>
      </c>
      <c r="E168" s="20"/>
      <c r="F168" s="16">
        <f t="shared" si="243"/>
        <v>101</v>
      </c>
      <c r="G168" s="16">
        <f>C168*D167/D168</f>
        <v>98.235849056603769</v>
      </c>
      <c r="H168" s="16">
        <f t="shared" si="244"/>
        <v>7.7777415386065224E-2</v>
      </c>
      <c r="I168" s="16"/>
      <c r="J168" s="16"/>
      <c r="K168" s="16"/>
      <c r="L168" s="16"/>
      <c r="M168" s="16"/>
      <c r="N168" s="16"/>
      <c r="O168" s="16"/>
    </row>
    <row r="169" spans="1:15" ht="15.75" customHeight="1">
      <c r="B169" s="12" t="s">
        <v>51</v>
      </c>
      <c r="C169" s="12" t="s">
        <v>57</v>
      </c>
      <c r="D169" s="13" t="s">
        <v>47</v>
      </c>
      <c r="F169" s="14">
        <f t="shared" ref="F169:F170" si="246">B170</f>
        <v>113</v>
      </c>
      <c r="G169" s="14">
        <f>B172*D170/D172</f>
        <v>104.31372549019608</v>
      </c>
      <c r="H169" s="14">
        <f t="shared" ref="H169:H170" si="247">((B170-G169)^2)/G169</f>
        <v>0.72331195636149226</v>
      </c>
    </row>
    <row r="170" spans="1:15" ht="15.75" customHeight="1">
      <c r="A170" s="13" t="s">
        <v>13</v>
      </c>
      <c r="B170" s="14">
        <v>113</v>
      </c>
      <c r="C170" s="14">
        <v>55</v>
      </c>
      <c r="D170" s="14">
        <f t="shared" ref="D170:D172" si="248">SUM(B170:C170)</f>
        <v>168</v>
      </c>
      <c r="F170" s="14">
        <f t="shared" si="246"/>
        <v>77</v>
      </c>
      <c r="G170" s="14">
        <f>B172*D171/D172</f>
        <v>85.686274509803923</v>
      </c>
      <c r="H170" s="14">
        <f t="shared" si="247"/>
        <v>0.88055368600529482</v>
      </c>
      <c r="I170" s="15">
        <f>SUM(H169:H172)</f>
        <v>4.2308869531399731</v>
      </c>
      <c r="J170" s="15" t="s">
        <v>54</v>
      </c>
      <c r="K170" s="14" t="s">
        <v>75</v>
      </c>
    </row>
    <row r="171" spans="1:15" ht="15.75" customHeight="1">
      <c r="A171" s="13" t="s">
        <v>77</v>
      </c>
      <c r="B171" s="14">
        <v>77</v>
      </c>
      <c r="C171" s="14">
        <v>61</v>
      </c>
      <c r="D171" s="14">
        <f t="shared" si="248"/>
        <v>138</v>
      </c>
      <c r="F171" s="14">
        <f t="shared" ref="F171:F172" si="249">C170</f>
        <v>55</v>
      </c>
      <c r="G171" s="14">
        <f>C172*D170/D172</f>
        <v>63.686274509803923</v>
      </c>
      <c r="H171" s="14">
        <f t="shared" ref="H171:H172" si="250">((C170-G171)^2)/G171</f>
        <v>1.1847351009369269</v>
      </c>
    </row>
    <row r="172" spans="1:15" ht="15.75" customHeight="1">
      <c r="A172" s="19" t="s">
        <v>47</v>
      </c>
      <c r="B172" s="20">
        <f t="shared" ref="B172:C172" si="251">SUM(B170:B171)</f>
        <v>190</v>
      </c>
      <c r="C172" s="20">
        <f t="shared" si="251"/>
        <v>116</v>
      </c>
      <c r="D172" s="20">
        <f t="shared" si="248"/>
        <v>306</v>
      </c>
      <c r="E172" s="20"/>
      <c r="F172" s="16">
        <f t="shared" si="249"/>
        <v>61</v>
      </c>
      <c r="G172" s="16">
        <f>C172*D171/D172</f>
        <v>52.313725490196077</v>
      </c>
      <c r="H172" s="16">
        <f t="shared" si="250"/>
        <v>1.4422862098362588</v>
      </c>
      <c r="I172" s="16"/>
      <c r="J172" s="16"/>
      <c r="K172" s="16"/>
      <c r="L172" s="16"/>
      <c r="M172" s="16"/>
      <c r="N172" s="16"/>
      <c r="O172" s="16"/>
    </row>
    <row r="173" spans="1:15" ht="15.75" customHeight="1">
      <c r="B173" s="12" t="s">
        <v>59</v>
      </c>
      <c r="C173" s="12" t="s">
        <v>52</v>
      </c>
      <c r="D173" s="13" t="s">
        <v>47</v>
      </c>
      <c r="F173" s="14">
        <f t="shared" ref="F173:F174" si="252">B174</f>
        <v>133</v>
      </c>
      <c r="G173" s="14">
        <f>B176*D174/D176</f>
        <v>128.73170731707316</v>
      </c>
      <c r="H173" s="14">
        <f t="shared" ref="H173:H174" si="253">((B174-G173)^2)/G173</f>
        <v>0.14152164068059858</v>
      </c>
    </row>
    <row r="174" spans="1:15" ht="15.75" customHeight="1">
      <c r="A174" s="13" t="s">
        <v>13</v>
      </c>
      <c r="B174" s="14">
        <v>133</v>
      </c>
      <c r="C174" s="14">
        <v>70</v>
      </c>
      <c r="D174" s="14">
        <f t="shared" ref="D174:D176" si="254">SUM(B174:C174)</f>
        <v>203</v>
      </c>
      <c r="F174" s="14">
        <f t="shared" si="252"/>
        <v>101</v>
      </c>
      <c r="G174" s="14">
        <f>B176*D175/D176</f>
        <v>105.26829268292683</v>
      </c>
      <c r="H174" s="14">
        <f t="shared" si="253"/>
        <v>0.1730656208322971</v>
      </c>
      <c r="I174" s="13">
        <f>SUM(H173:H176)</f>
        <v>0.85987184813524653</v>
      </c>
      <c r="J174" s="13" t="s">
        <v>58</v>
      </c>
    </row>
    <row r="175" spans="1:15" ht="15.75" customHeight="1">
      <c r="A175" s="13" t="s">
        <v>77</v>
      </c>
      <c r="B175" s="14">
        <v>101</v>
      </c>
      <c r="C175" s="14">
        <v>65</v>
      </c>
      <c r="D175" s="14">
        <f t="shared" si="254"/>
        <v>166</v>
      </c>
      <c r="F175" s="14">
        <f t="shared" ref="F175:F176" si="255">C174</f>
        <v>70</v>
      </c>
      <c r="G175" s="14">
        <f>C176*D174/D176</f>
        <v>74.268292682926827</v>
      </c>
      <c r="H175" s="14">
        <f t="shared" ref="H175:H176" si="256">((C174-G175)^2)/G175</f>
        <v>0.24530417717970257</v>
      </c>
    </row>
    <row r="176" spans="1:15" ht="15.75" customHeight="1">
      <c r="A176" s="19" t="s">
        <v>47</v>
      </c>
      <c r="B176" s="20">
        <f t="shared" ref="B176:C176" si="257">SUM(B174:B175)</f>
        <v>234</v>
      </c>
      <c r="C176" s="20">
        <f t="shared" si="257"/>
        <v>135</v>
      </c>
      <c r="D176" s="20">
        <f t="shared" si="254"/>
        <v>369</v>
      </c>
      <c r="E176" s="20"/>
      <c r="F176" s="16">
        <f t="shared" si="255"/>
        <v>65</v>
      </c>
      <c r="G176" s="16">
        <f>C176*D175/D176</f>
        <v>60.731707317073173</v>
      </c>
      <c r="H176" s="16">
        <f t="shared" si="256"/>
        <v>0.29998040944264831</v>
      </c>
      <c r="I176" s="16"/>
      <c r="J176" s="16"/>
      <c r="K176" s="16"/>
      <c r="L176" s="16"/>
      <c r="M176" s="16"/>
      <c r="N176" s="16"/>
      <c r="O176" s="16"/>
    </row>
    <row r="177" spans="1:15" ht="15.75" customHeight="1">
      <c r="B177" s="12" t="s">
        <v>51</v>
      </c>
      <c r="C177" s="12" t="s">
        <v>52</v>
      </c>
      <c r="D177" s="13" t="s">
        <v>47</v>
      </c>
      <c r="F177" s="14">
        <f t="shared" ref="F177:F178" si="258">B178</f>
        <v>113</v>
      </c>
      <c r="G177" s="14">
        <f>B180*D178/D180</f>
        <v>106.98461538461538</v>
      </c>
      <c r="H177" s="14">
        <f t="shared" ref="H177:H178" si="259">((B178-G177)^2)/G177</f>
        <v>0.3382248180349996</v>
      </c>
    </row>
    <row r="178" spans="1:15" ht="15.75" customHeight="1">
      <c r="A178" s="13" t="s">
        <v>13</v>
      </c>
      <c r="B178" s="14">
        <v>113</v>
      </c>
      <c r="C178" s="14">
        <v>70</v>
      </c>
      <c r="D178" s="14">
        <f t="shared" ref="D178:D180" si="260">SUM(B178:C178)</f>
        <v>183</v>
      </c>
      <c r="F178" s="14">
        <f t="shared" si="258"/>
        <v>77</v>
      </c>
      <c r="G178" s="14">
        <f>B180*D179/D180</f>
        <v>83.015384615384619</v>
      </c>
      <c r="H178" s="14">
        <f t="shared" si="259"/>
        <v>0.43588127958031636</v>
      </c>
      <c r="I178" s="13">
        <f>SUM(H177:H180)</f>
        <v>1.8635887535183533</v>
      </c>
      <c r="J178" s="13" t="s">
        <v>58</v>
      </c>
    </row>
    <row r="179" spans="1:15" ht="15.75" customHeight="1">
      <c r="A179" s="13" t="s">
        <v>77</v>
      </c>
      <c r="B179" s="14">
        <v>77</v>
      </c>
      <c r="C179" s="14">
        <v>65</v>
      </c>
      <c r="D179" s="14">
        <f t="shared" si="260"/>
        <v>142</v>
      </c>
      <c r="F179" s="14">
        <f t="shared" ref="F179:F180" si="261">C178</f>
        <v>70</v>
      </c>
      <c r="G179" s="14">
        <f>C180*D178/D180</f>
        <v>76.015384615384619</v>
      </c>
      <c r="H179" s="14">
        <f t="shared" ref="H179:H180" si="262">((C178-G179)^2)/G179</f>
        <v>0.47602011427148089</v>
      </c>
    </row>
    <row r="180" spans="1:15" ht="15.75" customHeight="1">
      <c r="A180" s="19" t="s">
        <v>47</v>
      </c>
      <c r="B180" s="20">
        <f t="shared" ref="B180:C180" si="263">SUM(B178:B179)</f>
        <v>190</v>
      </c>
      <c r="C180" s="20">
        <f t="shared" si="263"/>
        <v>135</v>
      </c>
      <c r="D180" s="20">
        <f t="shared" si="260"/>
        <v>325</v>
      </c>
      <c r="E180" s="20"/>
      <c r="F180" s="16">
        <f t="shared" si="261"/>
        <v>65</v>
      </c>
      <c r="G180" s="16">
        <f>C180*D179/D180</f>
        <v>58.984615384615381</v>
      </c>
      <c r="H180" s="16">
        <f t="shared" si="262"/>
        <v>0.61346254163155645</v>
      </c>
      <c r="I180" s="16"/>
      <c r="J180" s="16"/>
      <c r="K180" s="16"/>
      <c r="L180" s="16"/>
      <c r="M180" s="16"/>
      <c r="N180" s="16"/>
      <c r="O180" s="16"/>
    </row>
    <row r="181" spans="1:15" ht="15.75" customHeight="1">
      <c r="B181" s="12" t="s">
        <v>52</v>
      </c>
      <c r="C181" s="12" t="s">
        <v>57</v>
      </c>
      <c r="D181" s="13" t="s">
        <v>47</v>
      </c>
      <c r="F181" s="14">
        <f t="shared" ref="F181:F182" si="264">B182</f>
        <v>70</v>
      </c>
      <c r="G181" s="14">
        <f>B184*D182/D184</f>
        <v>67.231075697211153</v>
      </c>
      <c r="H181" s="14">
        <f t="shared" ref="H181:H182" si="265">((B182-G181)^2)/G181</f>
        <v>0.11403866017411851</v>
      </c>
    </row>
    <row r="182" spans="1:15" ht="15.75" customHeight="1">
      <c r="A182" s="13" t="s">
        <v>13</v>
      </c>
      <c r="B182" s="14">
        <v>70</v>
      </c>
      <c r="C182" s="14">
        <v>55</v>
      </c>
      <c r="D182" s="14">
        <f t="shared" ref="D182:D184" si="266">SUM(B182:C182)</f>
        <v>125</v>
      </c>
      <c r="F182" s="14">
        <f t="shared" si="264"/>
        <v>65</v>
      </c>
      <c r="G182" s="14">
        <f>B184*D183/D184</f>
        <v>67.768924302788847</v>
      </c>
      <c r="H182" s="14">
        <f t="shared" si="265"/>
        <v>0.11313359144257788</v>
      </c>
      <c r="I182" s="13">
        <f>SUM(H181:H184)</f>
        <v>0.49155375134302415</v>
      </c>
      <c r="J182" s="13" t="s">
        <v>58</v>
      </c>
    </row>
    <row r="183" spans="1:15" ht="15.75" customHeight="1">
      <c r="A183" s="13" t="s">
        <v>77</v>
      </c>
      <c r="B183" s="14">
        <v>65</v>
      </c>
      <c r="C183" s="14">
        <v>61</v>
      </c>
      <c r="D183" s="14">
        <f t="shared" si="266"/>
        <v>126</v>
      </c>
      <c r="F183" s="14">
        <f t="shared" ref="F183:F184" si="267">C182</f>
        <v>55</v>
      </c>
      <c r="G183" s="14">
        <f>C184*D182/D184</f>
        <v>57.768924302788847</v>
      </c>
      <c r="H183" s="14">
        <f t="shared" ref="H183:H184" si="268">((C182-G183)^2)/G183</f>
        <v>0.13271740623712067</v>
      </c>
    </row>
    <row r="184" spans="1:15" ht="15.75" customHeight="1">
      <c r="A184" s="19" t="s">
        <v>47</v>
      </c>
      <c r="B184" s="20">
        <f t="shared" ref="B184:C184" si="269">SUM(B182:B183)</f>
        <v>135</v>
      </c>
      <c r="C184" s="20">
        <f t="shared" si="269"/>
        <v>116</v>
      </c>
      <c r="D184" s="20">
        <f t="shared" si="266"/>
        <v>251</v>
      </c>
      <c r="E184" s="20"/>
      <c r="F184" s="16">
        <f t="shared" si="267"/>
        <v>61</v>
      </c>
      <c r="G184" s="16">
        <f>C184*D183/D184</f>
        <v>58.231075697211153</v>
      </c>
      <c r="H184" s="16">
        <f t="shared" si="268"/>
        <v>0.13166409348920702</v>
      </c>
      <c r="I184" s="16"/>
      <c r="J184" s="16"/>
      <c r="K184" s="16"/>
      <c r="L184" s="16"/>
      <c r="M184" s="16"/>
      <c r="N184" s="16"/>
      <c r="O184" s="16"/>
    </row>
    <row r="185" spans="1:15" ht="15.75" customHeight="1">
      <c r="B185" s="12" t="s">
        <v>52</v>
      </c>
      <c r="C185" s="12" t="s">
        <v>73</v>
      </c>
      <c r="D185" s="13" t="s">
        <v>47</v>
      </c>
      <c r="F185" s="14">
        <f t="shared" ref="F185:F186" si="270">B186</f>
        <v>70</v>
      </c>
      <c r="G185" s="14">
        <f>B188*D186/D188</f>
        <v>72.22027972027972</v>
      </c>
      <c r="H185" s="14">
        <f t="shared" ref="H185:H186" si="271">((B186-G185)^2)/G185</f>
        <v>6.8258417931620533E-2</v>
      </c>
    </row>
    <row r="186" spans="1:15" ht="15.75" customHeight="1">
      <c r="A186" s="13" t="s">
        <v>13</v>
      </c>
      <c r="B186" s="14">
        <v>70</v>
      </c>
      <c r="C186" s="14">
        <v>83</v>
      </c>
      <c r="D186" s="14">
        <f t="shared" ref="D186:D188" si="272">SUM(B186:C186)</f>
        <v>153</v>
      </c>
      <c r="F186" s="14">
        <f t="shared" si="270"/>
        <v>65</v>
      </c>
      <c r="G186" s="14">
        <f>B188*D187/D188</f>
        <v>62.77972027972028</v>
      </c>
      <c r="H186" s="14">
        <f t="shared" si="271"/>
        <v>7.8522841680736394E-2</v>
      </c>
      <c r="I186" s="13">
        <f>SUM(H185:H188)</f>
        <v>0.27800953807373563</v>
      </c>
      <c r="J186" s="13" t="s">
        <v>58</v>
      </c>
    </row>
    <row r="187" spans="1:15" ht="15.75" customHeight="1">
      <c r="A187" s="13" t="s">
        <v>77</v>
      </c>
      <c r="B187" s="14">
        <v>65</v>
      </c>
      <c r="C187" s="14">
        <v>68</v>
      </c>
      <c r="D187" s="14">
        <f t="shared" si="272"/>
        <v>133</v>
      </c>
      <c r="F187" s="14">
        <f t="shared" ref="F187:F188" si="273">C186</f>
        <v>83</v>
      </c>
      <c r="G187" s="14">
        <f>C188*D186/D188</f>
        <v>80.77972027972028</v>
      </c>
      <c r="H187" s="14">
        <f t="shared" ref="H187:H188" si="274">((C186-G187)^2)/G187</f>
        <v>6.1025737885885903E-2</v>
      </c>
    </row>
    <row r="188" spans="1:15" ht="15.75" customHeight="1">
      <c r="A188" s="19" t="s">
        <v>47</v>
      </c>
      <c r="B188" s="20">
        <f t="shared" ref="B188:C188" si="275">SUM(B186:B187)</f>
        <v>135</v>
      </c>
      <c r="C188" s="20">
        <f t="shared" si="275"/>
        <v>151</v>
      </c>
      <c r="D188" s="20">
        <f t="shared" si="272"/>
        <v>286</v>
      </c>
      <c r="E188" s="20"/>
      <c r="F188" s="16">
        <f t="shared" si="273"/>
        <v>68</v>
      </c>
      <c r="G188" s="16">
        <f>C188*D187/D188</f>
        <v>70.22027972027972</v>
      </c>
      <c r="H188" s="16">
        <f t="shared" si="274"/>
        <v>7.0202540575492814E-2</v>
      </c>
      <c r="I188" s="16"/>
      <c r="J188" s="16"/>
      <c r="K188" s="16"/>
      <c r="L188" s="16"/>
      <c r="M188" s="16"/>
      <c r="N188" s="16"/>
      <c r="O188" s="16"/>
    </row>
    <row r="189" spans="1:15" ht="15.75" customHeight="1">
      <c r="B189" s="12" t="s">
        <v>59</v>
      </c>
      <c r="C189" s="12" t="s">
        <v>57</v>
      </c>
      <c r="D189" s="13" t="s">
        <v>47</v>
      </c>
      <c r="F189" s="14">
        <f t="shared" ref="F189:F190" si="276">B190</f>
        <v>133</v>
      </c>
      <c r="G189" s="14">
        <f>B192*D190/D192</f>
        <v>125.69142857142857</v>
      </c>
      <c r="H189" s="14">
        <f t="shared" ref="H189:H190" si="277">((B190-G189)^2)/G189</f>
        <v>0.42497103369443767</v>
      </c>
    </row>
    <row r="190" spans="1:15" ht="15.75" customHeight="1">
      <c r="A190" s="13" t="s">
        <v>13</v>
      </c>
      <c r="B190" s="14">
        <v>133</v>
      </c>
      <c r="C190" s="14">
        <v>55</v>
      </c>
      <c r="D190" s="14">
        <f t="shared" ref="D190:D192" si="278">SUM(B190:C190)</f>
        <v>188</v>
      </c>
      <c r="F190" s="14">
        <f t="shared" si="276"/>
        <v>101</v>
      </c>
      <c r="G190" s="14">
        <f>B192*D191/D192</f>
        <v>108.30857142857143</v>
      </c>
      <c r="H190" s="14">
        <f t="shared" si="277"/>
        <v>0.49317626132440917</v>
      </c>
      <c r="I190" s="13">
        <f>SUM(H189:H192)</f>
        <v>2.7702720108327274</v>
      </c>
      <c r="J190" s="13" t="s">
        <v>58</v>
      </c>
    </row>
    <row r="191" spans="1:15" ht="15.75" customHeight="1">
      <c r="A191" s="13" t="s">
        <v>77</v>
      </c>
      <c r="B191" s="14">
        <v>101</v>
      </c>
      <c r="C191" s="14">
        <v>61</v>
      </c>
      <c r="D191" s="14">
        <f t="shared" si="278"/>
        <v>162</v>
      </c>
      <c r="F191" s="14">
        <f t="shared" ref="F191:F192" si="279">C190</f>
        <v>55</v>
      </c>
      <c r="G191" s="14">
        <f>C192*D190/D192</f>
        <v>62.308571428571426</v>
      </c>
      <c r="H191" s="14">
        <f t="shared" ref="H191:H192" si="280">((C190-G191)^2)/G191</f>
        <v>0.85726915417671046</v>
      </c>
    </row>
    <row r="192" spans="1:15" ht="15.75" customHeight="1">
      <c r="A192" s="19" t="s">
        <v>47</v>
      </c>
      <c r="B192" s="20">
        <f t="shared" ref="B192:C192" si="281">SUM(B190:B191)</f>
        <v>234</v>
      </c>
      <c r="C192" s="20">
        <f t="shared" si="281"/>
        <v>116</v>
      </c>
      <c r="D192" s="20">
        <f t="shared" si="278"/>
        <v>350</v>
      </c>
      <c r="E192" s="20"/>
      <c r="F192" s="16">
        <f t="shared" si="279"/>
        <v>61</v>
      </c>
      <c r="G192" s="16">
        <f>C192*D191/D192</f>
        <v>53.691428571428574</v>
      </c>
      <c r="H192" s="16">
        <f t="shared" si="280"/>
        <v>0.99485556163717015</v>
      </c>
      <c r="I192" s="16"/>
      <c r="J192" s="16"/>
      <c r="K192" s="16"/>
      <c r="L192" s="16"/>
      <c r="M192" s="16"/>
      <c r="N192" s="16"/>
      <c r="O192" s="16"/>
    </row>
    <row r="193" spans="1:15" ht="15.75" customHeight="1">
      <c r="B193" s="12" t="s">
        <v>51</v>
      </c>
      <c r="C193" s="12" t="s">
        <v>73</v>
      </c>
      <c r="D193" s="13" t="s">
        <v>47</v>
      </c>
      <c r="F193" s="14">
        <f t="shared" ref="F193:F194" si="282">B194</f>
        <v>113</v>
      </c>
      <c r="G193" s="14">
        <f>B196*D194/D196</f>
        <v>109.20821114369501</v>
      </c>
      <c r="H193" s="14">
        <f t="shared" ref="H193:H194" si="283">((B194-G193)^2)/G193</f>
        <v>0.13165367860371532</v>
      </c>
    </row>
    <row r="194" spans="1:15" ht="15.75" customHeight="1">
      <c r="A194" s="13" t="s">
        <v>13</v>
      </c>
      <c r="B194" s="14">
        <v>113</v>
      </c>
      <c r="C194" s="14">
        <v>83</v>
      </c>
      <c r="D194" s="14">
        <f t="shared" ref="D194:D196" si="284">SUM(B194:C194)</f>
        <v>196</v>
      </c>
      <c r="F194" s="14">
        <f t="shared" si="282"/>
        <v>77</v>
      </c>
      <c r="G194" s="14">
        <f>B196*D195/D196</f>
        <v>80.79178885630499</v>
      </c>
      <c r="H194" s="14">
        <f t="shared" si="283"/>
        <v>0.17795945521605655</v>
      </c>
      <c r="I194" s="13">
        <f>SUM(H193:H196)</f>
        <v>0.69919257372544508</v>
      </c>
      <c r="J194" s="13" t="s">
        <v>58</v>
      </c>
    </row>
    <row r="195" spans="1:15" ht="15.75" customHeight="1">
      <c r="A195" s="13" t="s">
        <v>77</v>
      </c>
      <c r="B195" s="14">
        <v>77</v>
      </c>
      <c r="C195" s="14">
        <v>68</v>
      </c>
      <c r="D195" s="14">
        <f t="shared" si="284"/>
        <v>145</v>
      </c>
      <c r="F195" s="14">
        <f t="shared" ref="F195:F196" si="285">C194</f>
        <v>83</v>
      </c>
      <c r="G195" s="14">
        <f>C196*D194/D196</f>
        <v>86.79178885630499</v>
      </c>
      <c r="H195" s="14">
        <f t="shared" ref="H195:H196" si="286">((C194-G195)^2)/G195</f>
        <v>0.16565694658745633</v>
      </c>
    </row>
    <row r="196" spans="1:15" ht="15.75" customHeight="1">
      <c r="A196" s="19" t="s">
        <v>47</v>
      </c>
      <c r="B196" s="20">
        <f t="shared" ref="B196:C196" si="287">SUM(B194:B195)</f>
        <v>190</v>
      </c>
      <c r="C196" s="20">
        <f t="shared" si="287"/>
        <v>151</v>
      </c>
      <c r="D196" s="20">
        <f t="shared" si="284"/>
        <v>341</v>
      </c>
      <c r="E196" s="20"/>
      <c r="F196" s="16">
        <f t="shared" si="285"/>
        <v>68</v>
      </c>
      <c r="G196" s="16">
        <f>C196*D195/D196</f>
        <v>64.20821114369501</v>
      </c>
      <c r="H196" s="16">
        <f t="shared" si="286"/>
        <v>0.22392249331821687</v>
      </c>
      <c r="I196" s="16"/>
      <c r="J196" s="16"/>
      <c r="K196" s="16"/>
      <c r="L196" s="16"/>
      <c r="M196" s="16"/>
      <c r="N196" s="16"/>
      <c r="O196" s="16"/>
    </row>
    <row r="197" spans="1:15" ht="15.75" customHeight="1">
      <c r="B197" s="12" t="s">
        <v>73</v>
      </c>
      <c r="C197" s="12" t="s">
        <v>57</v>
      </c>
      <c r="D197" s="13" t="s">
        <v>47</v>
      </c>
      <c r="F197" s="14">
        <f t="shared" ref="F197:F198" si="288">B198</f>
        <v>83</v>
      </c>
      <c r="G197" s="14">
        <f>B200*D198/D200</f>
        <v>78.044943820224717</v>
      </c>
      <c r="H197" s="14">
        <f t="shared" ref="H197:H198" si="289">((B198-G197)^2)/G197</f>
        <v>0.31459541826675802</v>
      </c>
    </row>
    <row r="198" spans="1:15" ht="15.75" customHeight="1">
      <c r="A198" s="13" t="s">
        <v>13</v>
      </c>
      <c r="B198" s="14">
        <v>83</v>
      </c>
      <c r="C198" s="14">
        <v>55</v>
      </c>
      <c r="D198" s="14">
        <f t="shared" ref="D198:D200" si="290">SUM(B198:C198)</f>
        <v>138</v>
      </c>
      <c r="F198" s="14">
        <f t="shared" si="288"/>
        <v>68</v>
      </c>
      <c r="G198" s="14">
        <f>B200*D199/D200</f>
        <v>72.955056179775283</v>
      </c>
      <c r="H198" s="14">
        <f t="shared" si="289"/>
        <v>0.33654393582025277</v>
      </c>
      <c r="I198" s="13">
        <f>SUM(H197:H200)</f>
        <v>1.4987431684588954</v>
      </c>
      <c r="J198" s="13" t="s">
        <v>58</v>
      </c>
    </row>
    <row r="199" spans="1:15" ht="15.75" customHeight="1">
      <c r="A199" s="13" t="s">
        <v>77</v>
      </c>
      <c r="B199" s="14">
        <v>68</v>
      </c>
      <c r="C199" s="14">
        <v>61</v>
      </c>
      <c r="D199" s="14">
        <f t="shared" si="290"/>
        <v>129</v>
      </c>
      <c r="F199" s="14">
        <f t="shared" ref="F199:F200" si="291">C198</f>
        <v>55</v>
      </c>
      <c r="G199" s="14">
        <f>C200*D198/D200</f>
        <v>59.955056179775283</v>
      </c>
      <c r="H199" s="14">
        <f t="shared" ref="H199:H200" si="292">((C198-G199)^2)/G199</f>
        <v>0.40951644964034878</v>
      </c>
    </row>
    <row r="200" spans="1:15" ht="15.75" customHeight="1">
      <c r="A200" s="19" t="s">
        <v>47</v>
      </c>
      <c r="B200" s="20">
        <f t="shared" ref="B200:C200" si="293">SUM(B198:B199)</f>
        <v>151</v>
      </c>
      <c r="C200" s="20">
        <f t="shared" si="293"/>
        <v>116</v>
      </c>
      <c r="D200" s="20">
        <f t="shared" si="290"/>
        <v>267</v>
      </c>
      <c r="E200" s="20"/>
      <c r="F200" s="16">
        <f t="shared" si="291"/>
        <v>61</v>
      </c>
      <c r="G200" s="16">
        <f>C200*D199/D200</f>
        <v>56.044943820224717</v>
      </c>
      <c r="H200" s="16">
        <f t="shared" si="292"/>
        <v>0.43808736473153598</v>
      </c>
      <c r="I200" s="16"/>
      <c r="J200" s="16"/>
      <c r="K200" s="16"/>
      <c r="L200" s="16"/>
      <c r="M200" s="16"/>
      <c r="N200" s="16"/>
      <c r="O200" s="16"/>
    </row>
    <row r="201" spans="1:15" ht="15.75" customHeight="1">
      <c r="B201" s="12" t="s">
        <v>59</v>
      </c>
      <c r="C201" s="12" t="s">
        <v>73</v>
      </c>
      <c r="D201" s="13" t="s">
        <v>47</v>
      </c>
      <c r="F201" s="14">
        <f t="shared" ref="F201:F202" si="294">B202</f>
        <v>133</v>
      </c>
      <c r="G201" s="14">
        <f>B204*D202/D204</f>
        <v>131.28311688311689</v>
      </c>
      <c r="H201" s="14">
        <f t="shared" ref="H201:H202" si="295">((B202-G201)^2)/G201</f>
        <v>2.2452907175129228E-2</v>
      </c>
    </row>
    <row r="202" spans="1:15" ht="15.75" customHeight="1">
      <c r="A202" s="13" t="s">
        <v>13</v>
      </c>
      <c r="B202" s="14">
        <v>133</v>
      </c>
      <c r="C202" s="14">
        <v>83</v>
      </c>
      <c r="D202" s="14">
        <f t="shared" ref="D202:D204" si="296">SUM(B202:C202)</f>
        <v>216</v>
      </c>
      <c r="F202" s="14">
        <f t="shared" si="294"/>
        <v>101</v>
      </c>
      <c r="G202" s="14">
        <f>B204*D203/D204</f>
        <v>102.71688311688311</v>
      </c>
      <c r="H202" s="14">
        <f t="shared" si="295"/>
        <v>2.8697206803715469E-2</v>
      </c>
      <c r="I202" s="13">
        <f>SUM(H201:H204)</f>
        <v>0.1304158535222199</v>
      </c>
      <c r="J202" s="13" t="s">
        <v>58</v>
      </c>
    </row>
    <row r="203" spans="1:15" ht="15.75" customHeight="1">
      <c r="A203" s="13" t="s">
        <v>77</v>
      </c>
      <c r="B203" s="14">
        <v>101</v>
      </c>
      <c r="C203" s="14">
        <v>68</v>
      </c>
      <c r="D203" s="14">
        <f t="shared" si="296"/>
        <v>169</v>
      </c>
      <c r="F203" s="14">
        <f t="shared" ref="F203:F204" si="297">C202</f>
        <v>83</v>
      </c>
      <c r="G203" s="14">
        <f>C204*D202/D204</f>
        <v>84.71688311688311</v>
      </c>
      <c r="H203" s="14">
        <f t="shared" ref="H203:H204" si="298">((C202-G203)^2)/G203</f>
        <v>3.4794571383975105E-2</v>
      </c>
    </row>
    <row r="204" spans="1:15" ht="15.75" customHeight="1">
      <c r="A204" s="13" t="s">
        <v>47</v>
      </c>
      <c r="B204" s="14">
        <f t="shared" ref="B204:C204" si="299">SUM(B202:B203)</f>
        <v>234</v>
      </c>
      <c r="C204" s="14">
        <f t="shared" si="299"/>
        <v>151</v>
      </c>
      <c r="D204" s="14">
        <f t="shared" si="296"/>
        <v>385</v>
      </c>
      <c r="F204" s="16">
        <f t="shared" si="297"/>
        <v>68</v>
      </c>
      <c r="G204" s="16">
        <f>C204*D203/D204</f>
        <v>66.28311688311689</v>
      </c>
      <c r="H204" s="16">
        <f t="shared" si="298"/>
        <v>4.4471168159400123E-2</v>
      </c>
      <c r="I204" s="16"/>
      <c r="J204" s="16"/>
      <c r="K204" s="16"/>
      <c r="L204" s="16"/>
      <c r="M204" s="16"/>
      <c r="N204" s="16"/>
      <c r="O204" s="16"/>
    </row>
    <row r="205" spans="1:15" ht="15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5" ht="15.75" customHeight="1">
      <c r="B206" s="12" t="s">
        <v>52</v>
      </c>
      <c r="C206" s="12" t="s">
        <v>59</v>
      </c>
      <c r="D206" s="13" t="s">
        <v>47</v>
      </c>
      <c r="F206" s="14">
        <f t="shared" ref="F206:F207" si="300">B207</f>
        <v>70</v>
      </c>
      <c r="G206" s="14">
        <f>B209*D207/D209</f>
        <v>113.48534755444017</v>
      </c>
      <c r="H206" s="14">
        <f t="shared" ref="H206:H207" si="301">((B207-G206)^2)/G206</f>
        <v>16.662727767770495</v>
      </c>
    </row>
    <row r="207" spans="1:15" ht="15.75" customHeight="1">
      <c r="A207" s="13" t="s">
        <v>13</v>
      </c>
      <c r="B207" s="14">
        <v>70</v>
      </c>
      <c r="C207" s="14">
        <v>133</v>
      </c>
      <c r="D207" s="14">
        <f t="shared" ref="D207:D209" si="302">SUM(B207:C207)</f>
        <v>203</v>
      </c>
      <c r="F207" s="14">
        <f t="shared" si="300"/>
        <v>21315</v>
      </c>
      <c r="G207" s="14">
        <f>B209*D208/D209</f>
        <v>21271.514652445559</v>
      </c>
      <c r="H207" s="14">
        <f t="shared" si="301"/>
        <v>8.8897075870104217E-2</v>
      </c>
      <c r="I207" s="15">
        <f>SUM(H206:H209)</f>
        <v>37.989086147959668</v>
      </c>
      <c r="J207" s="15" t="s">
        <v>54</v>
      </c>
      <c r="K207" s="14" t="s">
        <v>55</v>
      </c>
    </row>
    <row r="208" spans="1:15" ht="15.75" customHeight="1">
      <c r="A208" s="13" t="s">
        <v>56</v>
      </c>
      <c r="B208" s="14">
        <f>21385-70</f>
        <v>21315</v>
      </c>
      <c r="C208" s="14">
        <f>16868-133</f>
        <v>16735</v>
      </c>
      <c r="D208" s="14">
        <f t="shared" si="302"/>
        <v>38050</v>
      </c>
      <c r="F208" s="14">
        <f t="shared" ref="F208:F209" si="303">C207</f>
        <v>133</v>
      </c>
      <c r="G208" s="14">
        <f>C209*D207/D209</f>
        <v>89.514652445559832</v>
      </c>
      <c r="H208" s="14">
        <f t="shared" ref="H208:H209" si="304">((C207-G208)^2)/G208</f>
        <v>21.124758911179271</v>
      </c>
    </row>
    <row r="209" spans="1:11" ht="15.75" customHeight="1">
      <c r="A209" s="19" t="s">
        <v>47</v>
      </c>
      <c r="B209" s="20">
        <f t="shared" ref="B209:C209" si="305">SUM(B207:B208)</f>
        <v>21385</v>
      </c>
      <c r="C209" s="20">
        <f t="shared" si="305"/>
        <v>16868</v>
      </c>
      <c r="D209" s="20">
        <f t="shared" si="302"/>
        <v>38253</v>
      </c>
      <c r="E209" s="20"/>
      <c r="F209" s="16">
        <f t="shared" si="303"/>
        <v>16735</v>
      </c>
      <c r="G209" s="16">
        <f>C209*D208/D209</f>
        <v>16778.485347554441</v>
      </c>
      <c r="H209" s="16">
        <f t="shared" si="304"/>
        <v>0.1127023931398019</v>
      </c>
      <c r="I209" s="16"/>
      <c r="J209" s="16"/>
      <c r="K209" s="16"/>
    </row>
    <row r="210" spans="1:11" ht="15.75" customHeight="1">
      <c r="B210" s="12" t="s">
        <v>51</v>
      </c>
      <c r="C210" s="12" t="s">
        <v>52</v>
      </c>
      <c r="D210" s="13" t="s">
        <v>47</v>
      </c>
      <c r="F210" s="14">
        <f t="shared" ref="F210:F211" si="306">B211</f>
        <v>113</v>
      </c>
      <c r="G210" s="14">
        <f>B213*D211/D213</f>
        <v>77.581391590119338</v>
      </c>
      <c r="H210" s="14">
        <f t="shared" ref="H210:H211" si="307">((B211-G210)^2)/G210</f>
        <v>16.169828820810142</v>
      </c>
    </row>
    <row r="211" spans="1:11" ht="15.75" customHeight="1">
      <c r="A211" s="13" t="s">
        <v>13</v>
      </c>
      <c r="B211" s="14">
        <v>113</v>
      </c>
      <c r="C211" s="14">
        <v>70</v>
      </c>
      <c r="D211" s="14">
        <f t="shared" ref="D211:D213" si="308">SUM(B211:C211)</f>
        <v>183</v>
      </c>
      <c r="F211" s="14">
        <f t="shared" si="306"/>
        <v>15625</v>
      </c>
      <c r="G211" s="14">
        <f>B213*D212/D213</f>
        <v>15660.41860840988</v>
      </c>
      <c r="H211" s="14">
        <f t="shared" si="307"/>
        <v>8.0104999301791102E-2</v>
      </c>
      <c r="I211" s="15">
        <f>SUM(H210:H213)</f>
        <v>28.208851681272638</v>
      </c>
      <c r="J211" s="15" t="s">
        <v>54</v>
      </c>
      <c r="K211" s="14" t="s">
        <v>55</v>
      </c>
    </row>
    <row r="212" spans="1:11" ht="15.75" customHeight="1">
      <c r="A212" s="13" t="s">
        <v>56</v>
      </c>
      <c r="B212" s="14">
        <f>15738-113</f>
        <v>15625</v>
      </c>
      <c r="C212" s="14">
        <f>21385-70</f>
        <v>21315</v>
      </c>
      <c r="D212" s="14">
        <f t="shared" si="308"/>
        <v>36940</v>
      </c>
      <c r="F212" s="14">
        <f t="shared" ref="F212:F213" si="309">C211</f>
        <v>70</v>
      </c>
      <c r="G212" s="14">
        <f>C213*D211/D213</f>
        <v>105.41860840988066</v>
      </c>
      <c r="H212" s="14">
        <f t="shared" ref="H212:H213" si="310">((C211-G212)^2)/G212</f>
        <v>11.899965676030396</v>
      </c>
    </row>
    <row r="213" spans="1:11" ht="15.75" customHeight="1">
      <c r="A213" s="19" t="s">
        <v>47</v>
      </c>
      <c r="B213" s="20">
        <f t="shared" ref="B213:C213" si="311">SUM(B211:B212)</f>
        <v>15738</v>
      </c>
      <c r="C213" s="20">
        <f t="shared" si="311"/>
        <v>21385</v>
      </c>
      <c r="D213" s="20">
        <f t="shared" si="308"/>
        <v>37123</v>
      </c>
      <c r="E213" s="20"/>
      <c r="F213" s="16">
        <f t="shared" si="309"/>
        <v>21315</v>
      </c>
      <c r="G213" s="16">
        <f>C213*D212/D213</f>
        <v>21279.58139159012</v>
      </c>
      <c r="H213" s="16">
        <f t="shared" si="310"/>
        <v>5.8952185130305743E-2</v>
      </c>
      <c r="I213" s="16"/>
      <c r="J213" s="16"/>
      <c r="K213" s="16"/>
    </row>
    <row r="214" spans="1:11" ht="15.75" customHeight="1">
      <c r="B214" s="12" t="s">
        <v>52</v>
      </c>
      <c r="C214" s="12" t="s">
        <v>57</v>
      </c>
      <c r="D214" s="13" t="s">
        <v>47</v>
      </c>
      <c r="F214" s="14">
        <f t="shared" ref="F214:F215" si="312">B215</f>
        <v>70</v>
      </c>
      <c r="G214" s="14">
        <f>B217*D215/D217</f>
        <v>74.185468875752775</v>
      </c>
      <c r="H214" s="14">
        <f t="shared" ref="H214:H215" si="313">((B215-G214)^2)/G214</f>
        <v>0.23613990684934444</v>
      </c>
    </row>
    <row r="215" spans="1:11" ht="15.75" customHeight="1">
      <c r="A215" s="13" t="s">
        <v>13</v>
      </c>
      <c r="B215" s="14">
        <v>70</v>
      </c>
      <c r="C215" s="14">
        <v>55</v>
      </c>
      <c r="D215" s="14">
        <f t="shared" ref="D215:D217" si="314">SUM(B215:C215)</f>
        <v>125</v>
      </c>
      <c r="F215" s="14">
        <f t="shared" si="312"/>
        <v>21315</v>
      </c>
      <c r="G215" s="14">
        <f>B217*D216/D217</f>
        <v>21310.814531124248</v>
      </c>
      <c r="H215" s="14">
        <f t="shared" si="313"/>
        <v>8.2203097794805702E-4</v>
      </c>
      <c r="I215" s="13">
        <f>SUM(H214:H217)</f>
        <v>0.58290889580358052</v>
      </c>
      <c r="J215" s="13" t="s">
        <v>58</v>
      </c>
      <c r="K215" s="14"/>
    </row>
    <row r="216" spans="1:11" ht="15.75" customHeight="1">
      <c r="A216" s="13" t="s">
        <v>56</v>
      </c>
      <c r="B216" s="14">
        <f>21385-70</f>
        <v>21315</v>
      </c>
      <c r="C216" s="14">
        <f>14648-55</f>
        <v>14593</v>
      </c>
      <c r="D216" s="14">
        <f t="shared" si="314"/>
        <v>35908</v>
      </c>
      <c r="F216" s="14">
        <f t="shared" ref="F216:F217" si="315">C215</f>
        <v>55</v>
      </c>
      <c r="G216" s="14">
        <f>C217*D215/D217</f>
        <v>50.814531124247218</v>
      </c>
      <c r="H216" s="14">
        <f t="shared" ref="H216:H217" si="316">((C215-G216)^2)/G216</f>
        <v>0.34474685335699395</v>
      </c>
    </row>
    <row r="217" spans="1:11" ht="15.75" customHeight="1">
      <c r="A217" s="19" t="s">
        <v>47</v>
      </c>
      <c r="B217" s="20">
        <f t="shared" ref="B217:C217" si="317">SUM(B215:B216)</f>
        <v>21385</v>
      </c>
      <c r="C217" s="20">
        <f t="shared" si="317"/>
        <v>14648</v>
      </c>
      <c r="D217" s="20">
        <f t="shared" si="314"/>
        <v>36033</v>
      </c>
      <c r="E217" s="20"/>
      <c r="F217" s="16">
        <f t="shared" si="315"/>
        <v>14593</v>
      </c>
      <c r="G217" s="16">
        <f>C217*D216/D217</f>
        <v>14597.185468875752</v>
      </c>
      <c r="H217" s="16">
        <f t="shared" si="316"/>
        <v>1.200104619294047E-3</v>
      </c>
      <c r="I217" s="16"/>
      <c r="J217" s="20"/>
      <c r="K217" s="20"/>
    </row>
    <row r="218" spans="1:11" ht="15.75" customHeight="1">
      <c r="B218" s="12" t="s">
        <v>51</v>
      </c>
      <c r="C218" s="12" t="s">
        <v>59</v>
      </c>
      <c r="D218" s="13" t="s">
        <v>47</v>
      </c>
      <c r="F218" s="14">
        <f t="shared" ref="F218:F219" si="318">B219</f>
        <v>113</v>
      </c>
      <c r="G218" s="14">
        <f>B221*D219/D221</f>
        <v>118.73728761577624</v>
      </c>
      <c r="H218" s="14">
        <f t="shared" ref="H218:H219" si="319">((B219-G218)^2)/G218</f>
        <v>0.27722099642914444</v>
      </c>
    </row>
    <row r="219" spans="1:11" ht="15.75" customHeight="1">
      <c r="A219" s="13" t="s">
        <v>13</v>
      </c>
      <c r="B219" s="14">
        <v>113</v>
      </c>
      <c r="C219" s="14">
        <v>133</v>
      </c>
      <c r="D219" s="14">
        <f t="shared" ref="D219:D221" si="320">SUM(B219:C219)</f>
        <v>246</v>
      </c>
      <c r="F219" s="14">
        <f t="shared" si="318"/>
        <v>15625</v>
      </c>
      <c r="G219" s="14">
        <f>B221*D220/D221</f>
        <v>15619.262712384223</v>
      </c>
      <c r="H219" s="14">
        <f t="shared" si="319"/>
        <v>2.1074278467733756E-3</v>
      </c>
      <c r="I219" s="13">
        <f>SUM(H218:H221)</f>
        <v>0.53994442743304216</v>
      </c>
      <c r="J219" s="13" t="s">
        <v>58</v>
      </c>
    </row>
    <row r="220" spans="1:11" ht="15.75" customHeight="1">
      <c r="A220" s="13" t="s">
        <v>56</v>
      </c>
      <c r="B220" s="14">
        <f>15738-113</f>
        <v>15625</v>
      </c>
      <c r="C220" s="14">
        <f>16868-133</f>
        <v>16735</v>
      </c>
      <c r="D220" s="14">
        <f t="shared" si="320"/>
        <v>32360</v>
      </c>
      <c r="F220" s="14">
        <f t="shared" ref="F220:F221" si="321">C219</f>
        <v>133</v>
      </c>
      <c r="G220" s="14">
        <f>C221*D219/D221</f>
        <v>127.26271238422376</v>
      </c>
      <c r="H220" s="14">
        <f t="shared" ref="H220:H221" si="322">((C219-G220)^2)/G220</f>
        <v>0.25864975348600161</v>
      </c>
    </row>
    <row r="221" spans="1:11" ht="15.75" customHeight="1">
      <c r="A221" s="19" t="s">
        <v>47</v>
      </c>
      <c r="B221" s="20">
        <f t="shared" ref="B221:C221" si="323">SUM(B219:B220)</f>
        <v>15738</v>
      </c>
      <c r="C221" s="20">
        <f t="shared" si="323"/>
        <v>16868</v>
      </c>
      <c r="D221" s="20">
        <f t="shared" si="320"/>
        <v>32606</v>
      </c>
      <c r="E221" s="20"/>
      <c r="F221" s="16">
        <f t="shared" si="321"/>
        <v>16735</v>
      </c>
      <c r="G221" s="16">
        <f>C221*D220/D221</f>
        <v>16740.737287615775</v>
      </c>
      <c r="H221" s="16">
        <f t="shared" si="322"/>
        <v>1.9662496711227383E-3</v>
      </c>
      <c r="I221" s="16"/>
      <c r="J221" s="16"/>
      <c r="K221" s="16"/>
    </row>
    <row r="222" spans="1:11" ht="15.75" customHeight="1">
      <c r="B222" s="12" t="s">
        <v>51</v>
      </c>
      <c r="C222" s="12" t="s">
        <v>57</v>
      </c>
      <c r="D222" s="13" t="s">
        <v>47</v>
      </c>
      <c r="F222" s="14">
        <f t="shared" ref="F222:F223" si="324">B223</f>
        <v>113</v>
      </c>
      <c r="G222" s="14">
        <f>B225*D223/D225</f>
        <v>87.013229776870929</v>
      </c>
      <c r="H222" s="14">
        <f t="shared" ref="H222:H223" si="325">((B223-G222)^2)/G222</f>
        <v>7.7610293096971459</v>
      </c>
    </row>
    <row r="223" spans="1:11" ht="15.75" customHeight="1">
      <c r="A223" s="13" t="s">
        <v>13</v>
      </c>
      <c r="B223" s="14">
        <v>113</v>
      </c>
      <c r="C223" s="14">
        <v>55</v>
      </c>
      <c r="D223" s="14">
        <f t="shared" ref="D223:D225" si="326">SUM(B223:C223)</f>
        <v>168</v>
      </c>
      <c r="F223" s="14">
        <f t="shared" si="324"/>
        <v>15625</v>
      </c>
      <c r="G223" s="14">
        <f>B225*D224/D225</f>
        <v>15650.986770223129</v>
      </c>
      <c r="H223" s="14">
        <f t="shared" si="325"/>
        <v>4.3148220399403116E-2</v>
      </c>
      <c r="I223" s="15">
        <f>SUM(H222:H225)</f>
        <v>16.18908645750367</v>
      </c>
      <c r="J223" s="15" t="s">
        <v>54</v>
      </c>
      <c r="K223" s="14" t="s">
        <v>55</v>
      </c>
    </row>
    <row r="224" spans="1:11" ht="15.75" customHeight="1">
      <c r="A224" s="13" t="s">
        <v>56</v>
      </c>
      <c r="B224" s="14">
        <f>15738-113</f>
        <v>15625</v>
      </c>
      <c r="C224" s="14">
        <f>14648-55</f>
        <v>14593</v>
      </c>
      <c r="D224" s="14">
        <f t="shared" si="326"/>
        <v>30218</v>
      </c>
      <c r="F224" s="14">
        <f t="shared" ref="F224:F225" si="327">C223</f>
        <v>55</v>
      </c>
      <c r="G224" s="14">
        <f>C225*D223/D225</f>
        <v>80.986770223129071</v>
      </c>
      <c r="H224" s="14">
        <f t="shared" ref="H224:H225" si="328">((C223-G224)^2)/G224</f>
        <v>8.3385499232669105</v>
      </c>
    </row>
    <row r="225" spans="1:11" ht="15.75" customHeight="1">
      <c r="A225" s="19" t="s">
        <v>47</v>
      </c>
      <c r="B225" s="20">
        <f t="shared" ref="B225:C225" si="329">SUM(B223:B224)</f>
        <v>15738</v>
      </c>
      <c r="C225" s="20">
        <f t="shared" si="329"/>
        <v>14648</v>
      </c>
      <c r="D225" s="20">
        <f t="shared" si="326"/>
        <v>30386</v>
      </c>
      <c r="E225" s="20"/>
      <c r="F225" s="16">
        <f t="shared" si="327"/>
        <v>14593</v>
      </c>
      <c r="G225" s="16">
        <f>C225*D224/D225</f>
        <v>14567.013229776871</v>
      </c>
      <c r="H225" s="16">
        <f t="shared" si="328"/>
        <v>4.6359004140210699E-2</v>
      </c>
      <c r="I225" s="16"/>
      <c r="J225" s="16"/>
      <c r="K225" s="16"/>
    </row>
    <row r="226" spans="1:11" ht="15.75" customHeight="1">
      <c r="B226" s="12" t="s">
        <v>59</v>
      </c>
      <c r="C226" s="12" t="s">
        <v>57</v>
      </c>
      <c r="D226" s="13" t="s">
        <v>47</v>
      </c>
      <c r="F226" s="14">
        <f t="shared" ref="F226:F227" si="330">B227</f>
        <v>133</v>
      </c>
      <c r="G226" s="14">
        <f>B229*D227/D229</f>
        <v>100.6213986546516</v>
      </c>
      <c r="H226" s="14">
        <f t="shared" ref="H226:H227" si="331">((B227-G226)^2)/G226</f>
        <v>10.418994757558284</v>
      </c>
    </row>
    <row r="227" spans="1:11" ht="15.75" customHeight="1">
      <c r="A227" s="13" t="s">
        <v>13</v>
      </c>
      <c r="B227" s="14">
        <v>133</v>
      </c>
      <c r="C227" s="14">
        <v>55</v>
      </c>
      <c r="D227" s="14">
        <f t="shared" ref="D227:D229" si="332">SUM(B227:C227)</f>
        <v>188</v>
      </c>
      <c r="F227" s="14">
        <f t="shared" si="330"/>
        <v>16735</v>
      </c>
      <c r="G227" s="14">
        <f>B229*D228/D229</f>
        <v>16767.37860134535</v>
      </c>
      <c r="H227" s="14">
        <f t="shared" si="331"/>
        <v>6.2524611032340249E-2</v>
      </c>
      <c r="I227" s="15">
        <f>SUM(H226:H229)</f>
        <v>22.551581405004232</v>
      </c>
      <c r="J227" s="15" t="s">
        <v>54</v>
      </c>
      <c r="K227" s="14" t="s">
        <v>55</v>
      </c>
    </row>
    <row r="228" spans="1:11" ht="15.75" customHeight="1">
      <c r="A228" s="13" t="s">
        <v>56</v>
      </c>
      <c r="B228" s="14">
        <f>16868-133</f>
        <v>16735</v>
      </c>
      <c r="C228" s="14">
        <f>14648-55</f>
        <v>14593</v>
      </c>
      <c r="D228" s="14">
        <f t="shared" si="332"/>
        <v>31328</v>
      </c>
      <c r="F228" s="14">
        <f t="shared" ref="F228:F229" si="333">C227</f>
        <v>55</v>
      </c>
      <c r="G228" s="14">
        <f>C229*D227/D229</f>
        <v>87.3786013453484</v>
      </c>
      <c r="H228" s="14">
        <f t="shared" ref="H228:H229" si="334">((C227-G228)^2)/G228</f>
        <v>11.998061412513184</v>
      </c>
    </row>
    <row r="229" spans="1:11" ht="15.75" customHeight="1">
      <c r="A229" s="19" t="s">
        <v>47</v>
      </c>
      <c r="B229" s="20">
        <f t="shared" ref="B229:C229" si="335">SUM(B227:B228)</f>
        <v>16868</v>
      </c>
      <c r="C229" s="20">
        <f t="shared" si="335"/>
        <v>14648</v>
      </c>
      <c r="D229" s="20">
        <f t="shared" si="332"/>
        <v>31516</v>
      </c>
      <c r="E229" s="20"/>
      <c r="F229" s="16">
        <f t="shared" si="333"/>
        <v>14593</v>
      </c>
      <c r="G229" s="16">
        <f>C229*D228/D229</f>
        <v>14560.621398654652</v>
      </c>
      <c r="H229" s="16">
        <f t="shared" si="334"/>
        <v>7.2000623900423028E-2</v>
      </c>
      <c r="I229" s="20"/>
      <c r="J229" s="20"/>
      <c r="K229" s="20"/>
    </row>
    <row r="230" spans="1:11" ht="15.75" customHeight="1"/>
    <row r="231" spans="1:11" ht="15.75" customHeight="1"/>
    <row r="232" spans="1:11" ht="15.75" customHeight="1"/>
    <row r="233" spans="1:11" ht="15.75" customHeight="1"/>
    <row r="234" spans="1:11" ht="15.75" customHeight="1"/>
    <row r="235" spans="1:11" ht="15.75" customHeight="1"/>
    <row r="236" spans="1:11" ht="15.75" customHeight="1"/>
    <row r="237" spans="1:11" ht="15.75" customHeight="1"/>
    <row r="238" spans="1:11" ht="15.75" customHeight="1"/>
    <row r="239" spans="1:11" ht="15.75" customHeight="1"/>
    <row r="240" spans="1:11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00"/>
  <sheetViews>
    <sheetView workbookViewId="0"/>
  </sheetViews>
  <sheetFormatPr baseColWidth="10" defaultColWidth="14.42578125" defaultRowHeight="15" customHeight="1"/>
  <cols>
    <col min="1" max="1" width="46.5703125" customWidth="1"/>
    <col min="2" max="2" width="19.140625" customWidth="1"/>
    <col min="3" max="3" width="19" customWidth="1"/>
    <col min="4" max="6" width="13.28515625" customWidth="1"/>
    <col min="7" max="9" width="8.7109375" customWidth="1"/>
    <col min="10" max="10" width="13.28515625" customWidth="1"/>
    <col min="11" max="26" width="8.7109375" customWidth="1"/>
  </cols>
  <sheetData>
    <row r="1" spans="1:15" ht="15.75">
      <c r="A1" s="34" t="s">
        <v>103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>
      <c r="A2" s="17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>
      <c r="E3" s="13" t="s">
        <v>60</v>
      </c>
      <c r="F3" s="13" t="s">
        <v>61</v>
      </c>
      <c r="G3" s="13"/>
      <c r="H3" s="13" t="s">
        <v>62</v>
      </c>
      <c r="I3" s="13" t="s">
        <v>63</v>
      </c>
      <c r="J3" s="13" t="s">
        <v>78</v>
      </c>
    </row>
    <row r="4" spans="1:15">
      <c r="A4" s="15" t="s">
        <v>25</v>
      </c>
      <c r="B4" s="12" t="s">
        <v>79</v>
      </c>
      <c r="C4" s="12" t="s">
        <v>65</v>
      </c>
      <c r="D4" s="13" t="s">
        <v>47</v>
      </c>
      <c r="E4" s="14">
        <f>(2-1)*(2-1)</f>
        <v>1</v>
      </c>
      <c r="F4" s="14">
        <f t="shared" ref="F4:F5" si="0">B5</f>
        <v>0</v>
      </c>
      <c r="G4" s="14">
        <f>B7*D5/D7</f>
        <v>0</v>
      </c>
      <c r="H4" s="14">
        <v>0</v>
      </c>
      <c r="I4" s="13">
        <f>SUM(H4:H7)</f>
        <v>0</v>
      </c>
      <c r="J4" s="13" t="s">
        <v>80</v>
      </c>
    </row>
    <row r="5" spans="1:15">
      <c r="A5" s="13" t="s">
        <v>27</v>
      </c>
      <c r="B5" s="14">
        <v>0</v>
      </c>
      <c r="C5" s="14">
        <v>0</v>
      </c>
      <c r="D5" s="14">
        <f t="shared" ref="D5:D7" si="1">SUM(B5:C5)</f>
        <v>0</v>
      </c>
      <c r="F5" s="14">
        <f t="shared" si="0"/>
        <v>63</v>
      </c>
      <c r="G5" s="14">
        <f>B7*D6/D7</f>
        <v>63</v>
      </c>
      <c r="H5" s="14">
        <f>((B6-G5)^2)/G5</f>
        <v>0</v>
      </c>
      <c r="I5" s="13" t="s">
        <v>67</v>
      </c>
      <c r="J5" s="13">
        <v>3.84</v>
      </c>
    </row>
    <row r="6" spans="1:15">
      <c r="A6" s="13" t="s">
        <v>81</v>
      </c>
      <c r="B6" s="14">
        <v>63</v>
      </c>
      <c r="C6" s="14">
        <v>72</v>
      </c>
      <c r="D6" s="14">
        <f t="shared" si="1"/>
        <v>135</v>
      </c>
      <c r="F6" s="14">
        <f t="shared" ref="F6:F7" si="2">C5</f>
        <v>0</v>
      </c>
      <c r="G6" s="14">
        <f>C7*D5/D7</f>
        <v>0</v>
      </c>
      <c r="H6" s="14">
        <v>0</v>
      </c>
      <c r="J6" s="13" t="s">
        <v>58</v>
      </c>
    </row>
    <row r="7" spans="1:15">
      <c r="A7" s="13" t="s">
        <v>47</v>
      </c>
      <c r="B7" s="14">
        <f t="shared" ref="B7:C7" si="3">SUM(B5:B6)</f>
        <v>63</v>
      </c>
      <c r="C7" s="14">
        <f t="shared" si="3"/>
        <v>72</v>
      </c>
      <c r="D7" s="14">
        <f t="shared" si="1"/>
        <v>135</v>
      </c>
      <c r="F7" s="16">
        <f t="shared" si="2"/>
        <v>72</v>
      </c>
      <c r="G7" s="16">
        <f>C7*D6/D7</f>
        <v>72</v>
      </c>
      <c r="H7" s="16">
        <f>((C6-G7)^2)/G7</f>
        <v>0</v>
      </c>
      <c r="I7" s="16"/>
      <c r="J7" s="16"/>
      <c r="K7" s="16"/>
      <c r="L7" s="14"/>
      <c r="M7" s="14"/>
      <c r="N7" s="14"/>
      <c r="O7" s="14"/>
    </row>
    <row r="8" spans="1:15">
      <c r="A8" s="15" t="s">
        <v>28</v>
      </c>
      <c r="B8" s="12" t="s">
        <v>79</v>
      </c>
      <c r="C8" s="12" t="s">
        <v>65</v>
      </c>
      <c r="D8" s="13" t="s">
        <v>47</v>
      </c>
      <c r="F8" s="14">
        <f t="shared" ref="F8:F9" si="4">B9</f>
        <v>43</v>
      </c>
      <c r="G8" s="14">
        <f>B11*D9/D11</f>
        <v>46.666666666666664</v>
      </c>
      <c r="H8" s="14">
        <f t="shared" ref="H8:H9" si="5">((B9-G8)^2)/G8</f>
        <v>0.28809523809523774</v>
      </c>
      <c r="J8" s="13"/>
    </row>
    <row r="9" spans="1:15">
      <c r="A9" s="13" t="s">
        <v>29</v>
      </c>
      <c r="B9" s="14">
        <v>43</v>
      </c>
      <c r="C9" s="14">
        <v>57</v>
      </c>
      <c r="D9" s="14">
        <f t="shared" ref="D9:D11" si="6">SUM(B9:C9)</f>
        <v>100</v>
      </c>
      <c r="F9" s="14">
        <f t="shared" si="4"/>
        <v>20</v>
      </c>
      <c r="G9" s="14">
        <f>B11*D10/D11</f>
        <v>16.333333333333332</v>
      </c>
      <c r="H9" s="14">
        <f t="shared" si="5"/>
        <v>0.82312925170068085</v>
      </c>
      <c r="I9" s="13">
        <f>SUM(H8:H11)</f>
        <v>2.083545918367347</v>
      </c>
      <c r="J9" s="13" t="s">
        <v>58</v>
      </c>
    </row>
    <row r="10" spans="1:15">
      <c r="A10" s="13" t="s">
        <v>81</v>
      </c>
      <c r="B10" s="14">
        <v>20</v>
      </c>
      <c r="C10" s="14">
        <v>15</v>
      </c>
      <c r="D10" s="14">
        <f t="shared" si="6"/>
        <v>35</v>
      </c>
      <c r="F10" s="14">
        <f t="shared" ref="F10:F11" si="7">C9</f>
        <v>57</v>
      </c>
      <c r="G10" s="14">
        <f>C11*D9/D11</f>
        <v>53.333333333333336</v>
      </c>
      <c r="H10" s="14">
        <f t="shared" ref="H10:H11" si="8">((C9-G10)^2)/G10</f>
        <v>0.25208333333333299</v>
      </c>
      <c r="J10" s="13"/>
    </row>
    <row r="11" spans="1:15">
      <c r="A11" s="13" t="s">
        <v>47</v>
      </c>
      <c r="B11" s="14">
        <f t="shared" ref="B11:C11" si="9">SUM(B9:B10)</f>
        <v>63</v>
      </c>
      <c r="C11" s="14">
        <f t="shared" si="9"/>
        <v>72</v>
      </c>
      <c r="D11" s="14">
        <f t="shared" si="6"/>
        <v>135</v>
      </c>
      <c r="F11" s="16">
        <f t="shared" si="7"/>
        <v>15</v>
      </c>
      <c r="G11" s="16">
        <f>C11*D10/D11</f>
        <v>18.666666666666668</v>
      </c>
      <c r="H11" s="16">
        <f t="shared" si="8"/>
        <v>0.72023809523809568</v>
      </c>
      <c r="I11" s="16"/>
      <c r="J11" s="16"/>
      <c r="K11" s="16"/>
      <c r="L11" s="14"/>
      <c r="M11" s="14"/>
      <c r="N11" s="14"/>
      <c r="O11" s="14"/>
    </row>
    <row r="12" spans="1:15">
      <c r="A12" s="15" t="s">
        <v>82</v>
      </c>
      <c r="B12" s="12" t="s">
        <v>79</v>
      </c>
      <c r="C12" s="12" t="s">
        <v>65</v>
      </c>
      <c r="D12" s="13" t="s">
        <v>47</v>
      </c>
      <c r="E12" s="14">
        <f>(2-1)*(2-1)</f>
        <v>1</v>
      </c>
      <c r="F12" s="14">
        <f t="shared" ref="F12:F13" si="10">B13</f>
        <v>12</v>
      </c>
      <c r="G12" s="14">
        <f>B15*D13/D15</f>
        <v>8.8666666666666671</v>
      </c>
      <c r="H12" s="14">
        <f t="shared" ref="H12:H13" si="11">((B13-G12)^2)/G12</f>
        <v>1.1072681704260647</v>
      </c>
      <c r="J12" s="13"/>
    </row>
    <row r="13" spans="1:15">
      <c r="A13" s="13" t="s">
        <v>32</v>
      </c>
      <c r="B13" s="14">
        <v>12</v>
      </c>
      <c r="C13" s="14">
        <v>7</v>
      </c>
      <c r="D13" s="14">
        <f t="shared" ref="D13:D15" si="12">SUM(B13:C13)</f>
        <v>19</v>
      </c>
      <c r="F13" s="14">
        <f t="shared" si="10"/>
        <v>51</v>
      </c>
      <c r="G13" s="14">
        <f>B15*D14/D15</f>
        <v>54.133333333333333</v>
      </c>
      <c r="H13" s="14">
        <f t="shared" si="11"/>
        <v>0.18136288998357958</v>
      </c>
      <c r="I13" s="13">
        <f>SUM(H12:H15)</f>
        <v>2.4161832382680832</v>
      </c>
      <c r="J13" s="13" t="s">
        <v>58</v>
      </c>
    </row>
    <row r="14" spans="1:15">
      <c r="A14" s="13" t="s">
        <v>81</v>
      </c>
      <c r="B14" s="14">
        <v>51</v>
      </c>
      <c r="C14" s="14">
        <v>65</v>
      </c>
      <c r="D14" s="14">
        <f t="shared" si="12"/>
        <v>116</v>
      </c>
      <c r="F14" s="14">
        <f t="shared" ref="F14:F15" si="13">C13</f>
        <v>7</v>
      </c>
      <c r="G14" s="14">
        <f>C15*D13/D15</f>
        <v>10.133333333333333</v>
      </c>
      <c r="H14" s="14">
        <f t="shared" ref="H14:H15" si="14">((C13-G14)^2)/G14</f>
        <v>0.96885964912280675</v>
      </c>
      <c r="J14" s="13"/>
    </row>
    <row r="15" spans="1:15">
      <c r="A15" s="13" t="s">
        <v>47</v>
      </c>
      <c r="B15" s="14">
        <f t="shared" ref="B15:C15" si="15">SUM(B13:B14)</f>
        <v>63</v>
      </c>
      <c r="C15" s="14">
        <f t="shared" si="15"/>
        <v>72</v>
      </c>
      <c r="D15" s="14">
        <f t="shared" si="12"/>
        <v>135</v>
      </c>
      <c r="F15" s="16">
        <f t="shared" si="13"/>
        <v>65</v>
      </c>
      <c r="G15" s="16">
        <f>C15*D14/D15</f>
        <v>61.866666666666667</v>
      </c>
      <c r="H15" s="16">
        <f t="shared" si="14"/>
        <v>0.15869252873563214</v>
      </c>
      <c r="I15" s="16"/>
      <c r="J15" s="16"/>
      <c r="K15" s="16"/>
      <c r="L15" s="14"/>
      <c r="M15" s="14"/>
      <c r="N15" s="14"/>
      <c r="O15" s="14"/>
    </row>
    <row r="16" spans="1:15">
      <c r="A16" s="13"/>
      <c r="F16" s="14">
        <f t="shared" ref="F16:F17" si="16">B17</f>
        <v>1</v>
      </c>
      <c r="G16" s="14">
        <f>B19*D17/D19</f>
        <v>0.93333333333333335</v>
      </c>
      <c r="H16" s="14">
        <f t="shared" ref="H16:H17" si="17">((B17-G16)^2)/G16</f>
        <v>4.7619047619047597E-3</v>
      </c>
    </row>
    <row r="17" spans="1:15">
      <c r="A17" s="13" t="s">
        <v>83</v>
      </c>
      <c r="B17" s="14">
        <v>1</v>
      </c>
      <c r="C17" s="14">
        <v>1</v>
      </c>
      <c r="D17" s="14">
        <f t="shared" ref="D17:D19" si="18">SUM(B17:C17)</f>
        <v>2</v>
      </c>
      <c r="F17" s="14">
        <f t="shared" si="16"/>
        <v>62</v>
      </c>
      <c r="G17" s="14">
        <f>B19*D18/D19</f>
        <v>62.06666666666667</v>
      </c>
      <c r="H17" s="14">
        <f t="shared" si="17"/>
        <v>7.1607590404590012E-5</v>
      </c>
      <c r="I17" s="13">
        <f>SUM(H16:H19)</f>
        <v>9.0628356605800178E-3</v>
      </c>
      <c r="J17" s="13" t="s">
        <v>58</v>
      </c>
    </row>
    <row r="18" spans="1:15">
      <c r="A18" s="13" t="s">
        <v>81</v>
      </c>
      <c r="B18" s="14">
        <v>62</v>
      </c>
      <c r="C18" s="14">
        <v>71</v>
      </c>
      <c r="D18" s="14">
        <f t="shared" si="18"/>
        <v>133</v>
      </c>
      <c r="F18" s="14">
        <f t="shared" ref="F18:F19" si="19">C17</f>
        <v>1</v>
      </c>
      <c r="G18" s="14">
        <f>C19*D17/D19</f>
        <v>1.0666666666666667</v>
      </c>
      <c r="H18" s="14">
        <f t="shared" ref="H18:H19" si="20">((C17-G18)^2)/G18</f>
        <v>4.1666666666666649E-3</v>
      </c>
    </row>
    <row r="19" spans="1:15">
      <c r="A19" s="13" t="s">
        <v>47</v>
      </c>
      <c r="B19" s="14">
        <f t="shared" ref="B19:C19" si="21">SUM(B17:B18)</f>
        <v>63</v>
      </c>
      <c r="C19" s="14">
        <f t="shared" si="21"/>
        <v>72</v>
      </c>
      <c r="D19" s="14">
        <f t="shared" si="18"/>
        <v>135</v>
      </c>
      <c r="F19" s="16">
        <f t="shared" si="19"/>
        <v>71</v>
      </c>
      <c r="G19" s="16">
        <f>C19*D18/D19</f>
        <v>70.933333333333337</v>
      </c>
      <c r="H19" s="16">
        <f t="shared" si="20"/>
        <v>6.2656641604002896E-5</v>
      </c>
      <c r="I19" s="16"/>
      <c r="J19" s="16"/>
      <c r="K19" s="16"/>
      <c r="L19" s="14"/>
      <c r="M19" s="14"/>
      <c r="N19" s="14"/>
      <c r="O19" s="14"/>
    </row>
    <row r="20" spans="1:15">
      <c r="A20" s="13"/>
      <c r="F20" s="14">
        <f t="shared" ref="F20:F21" si="22">B21</f>
        <v>2</v>
      </c>
      <c r="G20" s="14">
        <f>B23*D21/D23</f>
        <v>1.8666666666666667</v>
      </c>
      <c r="H20" s="14">
        <f t="shared" ref="H20:H21" si="23">((B21-G20)^2)/G20</f>
        <v>9.5238095238095195E-3</v>
      </c>
    </row>
    <row r="21" spans="1:15" ht="15.75" customHeight="1">
      <c r="A21" s="13" t="s">
        <v>34</v>
      </c>
      <c r="B21" s="14">
        <v>2</v>
      </c>
      <c r="C21" s="14">
        <v>2</v>
      </c>
      <c r="D21" s="14">
        <f t="shared" ref="D21:D23" si="24">SUM(B21:C21)</f>
        <v>4</v>
      </c>
      <c r="F21" s="14">
        <f t="shared" si="22"/>
        <v>61</v>
      </c>
      <c r="G21" s="14">
        <f>B23*D22/D23</f>
        <v>61.133333333333333</v>
      </c>
      <c r="H21" s="14">
        <f t="shared" si="23"/>
        <v>2.9080334423845671E-4</v>
      </c>
      <c r="I21" s="13">
        <f>SUM(H20:H23)</f>
        <v>1.8402399127589984E-2</v>
      </c>
      <c r="J21" s="13" t="s">
        <v>58</v>
      </c>
    </row>
    <row r="22" spans="1:15" ht="15.75" customHeight="1">
      <c r="A22" s="13" t="s">
        <v>81</v>
      </c>
      <c r="B22" s="14">
        <v>61</v>
      </c>
      <c r="C22" s="14">
        <v>70</v>
      </c>
      <c r="D22" s="14">
        <f t="shared" si="24"/>
        <v>131</v>
      </c>
      <c r="F22" s="14">
        <f t="shared" ref="F22:F23" si="25">C21</f>
        <v>2</v>
      </c>
      <c r="G22" s="14">
        <f>C23*D21/D23</f>
        <v>2.1333333333333333</v>
      </c>
      <c r="H22" s="14">
        <f t="shared" ref="H22:H23" si="26">((C21-G22)^2)/G22</f>
        <v>8.3333333333333297E-3</v>
      </c>
    </row>
    <row r="23" spans="1:15" ht="15.75" customHeight="1">
      <c r="A23" s="13" t="s">
        <v>47</v>
      </c>
      <c r="B23" s="14">
        <f t="shared" ref="B23:C23" si="27">SUM(B21:B22)</f>
        <v>63</v>
      </c>
      <c r="C23" s="14">
        <f t="shared" si="27"/>
        <v>72</v>
      </c>
      <c r="D23" s="14">
        <f t="shared" si="24"/>
        <v>135</v>
      </c>
      <c r="F23" s="16">
        <f t="shared" si="25"/>
        <v>70</v>
      </c>
      <c r="G23" s="16">
        <f>C23*D22/D23</f>
        <v>69.86666666666666</v>
      </c>
      <c r="H23" s="16">
        <f t="shared" si="26"/>
        <v>2.5445292620867677E-4</v>
      </c>
      <c r="I23" s="16"/>
      <c r="J23" s="16"/>
      <c r="K23" s="16"/>
      <c r="L23" s="14"/>
      <c r="M23" s="14"/>
      <c r="N23" s="14"/>
      <c r="O23" s="14"/>
    </row>
    <row r="24" spans="1:15" ht="15.75" customHeight="1">
      <c r="B24" s="13"/>
      <c r="C24" s="13"/>
      <c r="D24" s="13"/>
      <c r="F24" s="14">
        <f t="shared" ref="F24:F25" si="28">B25</f>
        <v>1</v>
      </c>
      <c r="G24" s="14">
        <f>B27*D25/D27</f>
        <v>0.93333333333333335</v>
      </c>
      <c r="H24" s="14">
        <f t="shared" ref="H24:H25" si="29">((B25-G24)^2)/G24</f>
        <v>4.7619047619047597E-3</v>
      </c>
      <c r="J24" s="13"/>
    </row>
    <row r="25" spans="1:15" ht="15.75" customHeight="1">
      <c r="A25" s="13" t="s">
        <v>35</v>
      </c>
      <c r="B25" s="14">
        <v>1</v>
      </c>
      <c r="C25" s="14">
        <v>1</v>
      </c>
      <c r="D25" s="14">
        <f t="shared" ref="D25:D27" si="30">SUM(B25:C25)</f>
        <v>2</v>
      </c>
      <c r="F25" s="14">
        <f t="shared" si="28"/>
        <v>62</v>
      </c>
      <c r="G25" s="14">
        <f>B27*D26/D27</f>
        <v>62.06666666666667</v>
      </c>
      <c r="H25" s="14">
        <f t="shared" si="29"/>
        <v>7.1607590404590012E-5</v>
      </c>
      <c r="I25" s="13">
        <f>SUM(H24:H27)</f>
        <v>9.0628356605800178E-3</v>
      </c>
      <c r="J25" s="13" t="s">
        <v>58</v>
      </c>
    </row>
    <row r="26" spans="1:15" ht="15.75" customHeight="1">
      <c r="A26" s="13" t="s">
        <v>81</v>
      </c>
      <c r="B26" s="14">
        <v>62</v>
      </c>
      <c r="C26" s="14">
        <v>71</v>
      </c>
      <c r="D26" s="14">
        <f t="shared" si="30"/>
        <v>133</v>
      </c>
      <c r="F26" s="14">
        <f t="shared" ref="F26:F27" si="31">C25</f>
        <v>1</v>
      </c>
      <c r="G26" s="14">
        <f>C27*D25/D27</f>
        <v>1.0666666666666667</v>
      </c>
      <c r="H26" s="14">
        <f t="shared" ref="H26:H27" si="32">((C25-G26)^2)/G26</f>
        <v>4.1666666666666649E-3</v>
      </c>
      <c r="J26" s="13"/>
    </row>
    <row r="27" spans="1:15" ht="15.75" customHeight="1">
      <c r="A27" s="13" t="s">
        <v>47</v>
      </c>
      <c r="B27" s="14">
        <f t="shared" ref="B27:C27" si="33">SUM(B25:B26)</f>
        <v>63</v>
      </c>
      <c r="C27" s="14">
        <f t="shared" si="33"/>
        <v>72</v>
      </c>
      <c r="D27" s="14">
        <f t="shared" si="30"/>
        <v>135</v>
      </c>
      <c r="F27" s="16">
        <f t="shared" si="31"/>
        <v>71</v>
      </c>
      <c r="G27" s="16">
        <f>C27*D26/D27</f>
        <v>70.933333333333337</v>
      </c>
      <c r="H27" s="16">
        <f t="shared" si="32"/>
        <v>6.2656641604002896E-5</v>
      </c>
      <c r="I27" s="16"/>
      <c r="J27" s="16"/>
      <c r="K27" s="16"/>
      <c r="L27" s="14"/>
      <c r="M27" s="14"/>
      <c r="N27" s="14"/>
      <c r="O27" s="14"/>
    </row>
    <row r="28" spans="1:15" ht="15.75" customHeight="1">
      <c r="A28" s="13"/>
      <c r="F28" s="14">
        <f t="shared" ref="F28:F29" si="34">B29</f>
        <v>2</v>
      </c>
      <c r="G28" s="14">
        <f>B31*D29/D31</f>
        <v>1.8666666666666667</v>
      </c>
      <c r="H28" s="14">
        <f t="shared" ref="H28:H29" si="35">((B29-G28)^2)/G28</f>
        <v>9.5238095238095195E-3</v>
      </c>
    </row>
    <row r="29" spans="1:15" ht="15.75" customHeight="1">
      <c r="A29" s="13" t="s">
        <v>36</v>
      </c>
      <c r="B29" s="14">
        <v>2</v>
      </c>
      <c r="C29" s="14">
        <v>2</v>
      </c>
      <c r="D29" s="14">
        <f t="shared" ref="D29:D31" si="36">SUM(B29:C29)</f>
        <v>4</v>
      </c>
      <c r="F29" s="14">
        <f t="shared" si="34"/>
        <v>61</v>
      </c>
      <c r="G29" s="14">
        <f>B31*D30/D31</f>
        <v>61.133333333333333</v>
      </c>
      <c r="H29" s="14">
        <f t="shared" si="35"/>
        <v>2.9080334423845671E-4</v>
      </c>
      <c r="I29" s="13">
        <f>SUM(H28:H31)</f>
        <v>1.8402399127589984E-2</v>
      </c>
      <c r="J29" s="13" t="s">
        <v>58</v>
      </c>
    </row>
    <row r="30" spans="1:15" ht="15.75" customHeight="1">
      <c r="A30" s="13" t="s">
        <v>81</v>
      </c>
      <c r="B30" s="14">
        <v>61</v>
      </c>
      <c r="C30" s="14">
        <v>70</v>
      </c>
      <c r="D30" s="14">
        <f t="shared" si="36"/>
        <v>131</v>
      </c>
      <c r="F30" s="14">
        <f t="shared" ref="F30:F31" si="37">C29</f>
        <v>2</v>
      </c>
      <c r="G30" s="14">
        <f>C31*D29/D31</f>
        <v>2.1333333333333333</v>
      </c>
      <c r="H30" s="14">
        <f t="shared" ref="H30:H31" si="38">((C29-G30)^2)/G30</f>
        <v>8.3333333333333297E-3</v>
      </c>
    </row>
    <row r="31" spans="1:15" ht="15.75" customHeight="1">
      <c r="A31" s="13" t="s">
        <v>47</v>
      </c>
      <c r="B31" s="14">
        <f t="shared" ref="B31:C31" si="39">SUM(B29:B30)</f>
        <v>63</v>
      </c>
      <c r="C31" s="14">
        <f t="shared" si="39"/>
        <v>72</v>
      </c>
      <c r="D31" s="14">
        <f t="shared" si="36"/>
        <v>135</v>
      </c>
      <c r="F31" s="16">
        <f t="shared" si="37"/>
        <v>70</v>
      </c>
      <c r="G31" s="16">
        <f>C31*D30/D31</f>
        <v>69.86666666666666</v>
      </c>
      <c r="H31" s="16">
        <f t="shared" si="38"/>
        <v>2.5445292620867677E-4</v>
      </c>
      <c r="I31" s="16"/>
      <c r="J31" s="16"/>
      <c r="K31" s="16"/>
      <c r="L31" s="14"/>
      <c r="M31" s="14"/>
      <c r="N31" s="14"/>
      <c r="O31" s="14"/>
    </row>
    <row r="32" spans="1:15" ht="15.75" customHeight="1">
      <c r="A32" s="13"/>
      <c r="F32" s="14">
        <f t="shared" ref="F32:F33" si="40">B33</f>
        <v>2</v>
      </c>
      <c r="G32" s="14">
        <f>B35*D33/D35</f>
        <v>1.8666666666666667</v>
      </c>
      <c r="H32" s="14">
        <f t="shared" ref="H32:H33" si="41">((B33-G32)^2)/G32</f>
        <v>9.5238095238095195E-3</v>
      </c>
    </row>
    <row r="33" spans="1:15" ht="15.75" customHeight="1">
      <c r="A33" s="13" t="s">
        <v>37</v>
      </c>
      <c r="B33" s="14">
        <v>2</v>
      </c>
      <c r="C33" s="14">
        <v>2</v>
      </c>
      <c r="D33" s="14">
        <f t="shared" ref="D33:D35" si="42">SUM(B33:C33)</f>
        <v>4</v>
      </c>
      <c r="F33" s="14">
        <f t="shared" si="40"/>
        <v>61</v>
      </c>
      <c r="G33" s="14">
        <f>B35*D34/D35</f>
        <v>61.133333333333333</v>
      </c>
      <c r="H33" s="14">
        <f t="shared" si="41"/>
        <v>2.9080334423845671E-4</v>
      </c>
      <c r="I33" s="13">
        <f>SUM(H32:H35)</f>
        <v>1.8402399127589984E-2</v>
      </c>
      <c r="J33" s="13" t="s">
        <v>58</v>
      </c>
    </row>
    <row r="34" spans="1:15" ht="15.75" customHeight="1">
      <c r="A34" s="13" t="s">
        <v>81</v>
      </c>
      <c r="B34" s="14">
        <v>61</v>
      </c>
      <c r="C34" s="14">
        <v>70</v>
      </c>
      <c r="D34" s="14">
        <f t="shared" si="42"/>
        <v>131</v>
      </c>
      <c r="F34" s="14">
        <f t="shared" ref="F34:F35" si="43">C33</f>
        <v>2</v>
      </c>
      <c r="G34" s="14">
        <f>C35*D33/D35</f>
        <v>2.1333333333333333</v>
      </c>
      <c r="H34" s="14">
        <f t="shared" ref="H34:H35" si="44">((C33-G34)^2)/G34</f>
        <v>8.3333333333333297E-3</v>
      </c>
    </row>
    <row r="35" spans="1:15" ht="15.75" customHeight="1">
      <c r="A35" s="13" t="s">
        <v>47</v>
      </c>
      <c r="B35" s="14">
        <f t="shared" ref="B35:C35" si="45">SUM(B33:B34)</f>
        <v>63</v>
      </c>
      <c r="C35" s="14">
        <f t="shared" si="45"/>
        <v>72</v>
      </c>
      <c r="D35" s="14">
        <f t="shared" si="42"/>
        <v>135</v>
      </c>
      <c r="F35" s="16">
        <f t="shared" si="43"/>
        <v>70</v>
      </c>
      <c r="G35" s="16">
        <f>C35*D34/D35</f>
        <v>69.86666666666666</v>
      </c>
      <c r="H35" s="16">
        <f t="shared" si="44"/>
        <v>2.5445292620867677E-4</v>
      </c>
      <c r="I35" s="16"/>
      <c r="J35" s="16"/>
      <c r="K35" s="16"/>
      <c r="L35" s="14"/>
      <c r="M35" s="14"/>
      <c r="N35" s="14"/>
      <c r="O35" s="14"/>
    </row>
    <row r="36" spans="1:15" ht="15.75" customHeight="1">
      <c r="A36" s="13"/>
      <c r="B36" s="12" t="s">
        <v>79</v>
      </c>
      <c r="C36" s="12" t="s">
        <v>65</v>
      </c>
      <c r="D36" s="13" t="s">
        <v>47</v>
      </c>
      <c r="E36" s="14">
        <f>(2-1)*(2-1)</f>
        <v>1</v>
      </c>
      <c r="F36" s="14">
        <f t="shared" ref="F36:F37" si="46">B37</f>
        <v>12</v>
      </c>
      <c r="G36" s="14">
        <f>B39*D37/D39</f>
        <v>10.857142857142858</v>
      </c>
      <c r="H36" s="14">
        <f t="shared" ref="H36:H37" si="47">((B37-G36)^2)/G36</f>
        <v>0.12030075187969913</v>
      </c>
      <c r="J36" s="13"/>
    </row>
    <row r="37" spans="1:15" ht="15.75" customHeight="1">
      <c r="A37" s="13" t="s">
        <v>32</v>
      </c>
      <c r="B37" s="14">
        <v>12</v>
      </c>
      <c r="C37" s="14">
        <v>7</v>
      </c>
      <c r="D37" s="14">
        <f t="shared" ref="D37:D39" si="48">SUM(B37:C37)</f>
        <v>19</v>
      </c>
      <c r="F37" s="14">
        <f t="shared" si="46"/>
        <v>8</v>
      </c>
      <c r="G37" s="14">
        <f>B39*D38/D39</f>
        <v>9.1428571428571423</v>
      </c>
      <c r="H37" s="14">
        <f t="shared" si="47"/>
        <v>0.14285714285714274</v>
      </c>
      <c r="I37" s="13">
        <f>SUM(H36:H39)</f>
        <v>0.61403508771929793</v>
      </c>
      <c r="J37" s="13" t="s">
        <v>58</v>
      </c>
    </row>
    <row r="38" spans="1:15" ht="15.75" customHeight="1">
      <c r="A38" s="13" t="s">
        <v>84</v>
      </c>
      <c r="B38" s="14">
        <v>8</v>
      </c>
      <c r="C38" s="14">
        <v>8</v>
      </c>
      <c r="D38" s="14">
        <f t="shared" si="48"/>
        <v>16</v>
      </c>
      <c r="F38" s="14">
        <f t="shared" ref="F38:F39" si="49">C37</f>
        <v>7</v>
      </c>
      <c r="G38" s="14">
        <f>C39*D37/D39</f>
        <v>8.1428571428571423</v>
      </c>
      <c r="H38" s="14">
        <f t="shared" ref="H38:H39" si="50">((C37-G38)^2)/G38</f>
        <v>0.16040100250626552</v>
      </c>
      <c r="J38" s="13"/>
    </row>
    <row r="39" spans="1:15" ht="15.75" customHeight="1">
      <c r="A39" s="13" t="s">
        <v>47</v>
      </c>
      <c r="B39" s="14">
        <f t="shared" ref="B39:C39" si="51">SUM(B37:B38)</f>
        <v>20</v>
      </c>
      <c r="C39" s="14">
        <f t="shared" si="51"/>
        <v>15</v>
      </c>
      <c r="D39" s="14">
        <f t="shared" si="48"/>
        <v>35</v>
      </c>
      <c r="F39" s="16">
        <f t="shared" si="49"/>
        <v>8</v>
      </c>
      <c r="G39" s="16">
        <f>C39*D38/D39</f>
        <v>6.8571428571428568</v>
      </c>
      <c r="H39" s="16">
        <f t="shared" si="50"/>
        <v>0.1904761904761906</v>
      </c>
      <c r="I39" s="16"/>
      <c r="J39" s="16"/>
      <c r="K39" s="16"/>
      <c r="L39" s="14"/>
      <c r="M39" s="14"/>
      <c r="N39" s="14"/>
      <c r="O39" s="14"/>
    </row>
    <row r="40" spans="1:15" ht="15.75" customHeight="1">
      <c r="A40" s="13"/>
      <c r="F40" s="14">
        <f t="shared" ref="F40:F41" si="52">B41</f>
        <v>1</v>
      </c>
      <c r="G40" s="14">
        <f>B43*D41/D43</f>
        <v>1.1428571428571428</v>
      </c>
      <c r="H40" s="14">
        <f t="shared" ref="H40:H41" si="53">((B41-G40)^2)/G40</f>
        <v>1.7857142857142842E-2</v>
      </c>
    </row>
    <row r="41" spans="1:15" ht="15.75" customHeight="1">
      <c r="A41" s="13" t="s">
        <v>85</v>
      </c>
      <c r="B41" s="14">
        <v>1</v>
      </c>
      <c r="C41" s="14">
        <v>1</v>
      </c>
      <c r="D41" s="14">
        <f t="shared" ref="D41:D43" si="54">SUM(B41:C41)</f>
        <v>2</v>
      </c>
      <c r="F41" s="14">
        <f t="shared" si="52"/>
        <v>19</v>
      </c>
      <c r="G41" s="14">
        <f>B43*D42/D43</f>
        <v>18.857142857142858</v>
      </c>
      <c r="H41" s="14">
        <f t="shared" si="53"/>
        <v>1.0822510822510747E-3</v>
      </c>
      <c r="I41" s="13">
        <f>SUM(H40:H43)</f>
        <v>4.4191919191919178E-2</v>
      </c>
      <c r="J41" s="13" t="s">
        <v>58</v>
      </c>
    </row>
    <row r="42" spans="1:15" ht="15.75" customHeight="1">
      <c r="A42" s="13" t="s">
        <v>84</v>
      </c>
      <c r="B42" s="14">
        <v>19</v>
      </c>
      <c r="C42" s="14">
        <v>14</v>
      </c>
      <c r="D42" s="14">
        <f t="shared" si="54"/>
        <v>33</v>
      </c>
      <c r="F42" s="14">
        <f t="shared" ref="F42:F43" si="55">C41</f>
        <v>1</v>
      </c>
      <c r="G42" s="14">
        <f>C43*D41/D43</f>
        <v>0.8571428571428571</v>
      </c>
      <c r="H42" s="14">
        <f t="shared" ref="H42:H43" si="56">((C41-G42)^2)/G42</f>
        <v>2.3809523809523826E-2</v>
      </c>
    </row>
    <row r="43" spans="1:15" ht="15.75" customHeight="1">
      <c r="A43" s="13" t="s">
        <v>47</v>
      </c>
      <c r="B43" s="14">
        <f t="shared" ref="B43:C43" si="57">SUM(B41:B42)</f>
        <v>20</v>
      </c>
      <c r="C43" s="14">
        <f t="shared" si="57"/>
        <v>15</v>
      </c>
      <c r="D43" s="14">
        <f t="shared" si="54"/>
        <v>35</v>
      </c>
      <c r="F43" s="16">
        <f t="shared" si="55"/>
        <v>14</v>
      </c>
      <c r="G43" s="16">
        <f>C43*D42/D43</f>
        <v>14.142857142857142</v>
      </c>
      <c r="H43" s="16">
        <f t="shared" si="56"/>
        <v>1.4430014430014328E-3</v>
      </c>
      <c r="I43" s="16"/>
      <c r="J43" s="16"/>
      <c r="K43" s="16"/>
      <c r="L43" s="14"/>
      <c r="M43" s="14"/>
      <c r="N43" s="14"/>
      <c r="O43" s="14"/>
    </row>
    <row r="44" spans="1:15" ht="15.75" customHeight="1">
      <c r="A44" s="13"/>
      <c r="F44" s="14">
        <f t="shared" ref="F44:F45" si="58">B45</f>
        <v>2</v>
      </c>
      <c r="G44" s="14">
        <f>B47*D45/D47</f>
        <v>2.2857142857142856</v>
      </c>
      <c r="H44" s="14">
        <f t="shared" ref="H44:H45" si="59">((B45-G44)^2)/G44</f>
        <v>3.5714285714285685E-2</v>
      </c>
    </row>
    <row r="45" spans="1:15" ht="15.75" customHeight="1">
      <c r="A45" s="13" t="s">
        <v>34</v>
      </c>
      <c r="B45" s="14">
        <v>2</v>
      </c>
      <c r="C45" s="14">
        <v>2</v>
      </c>
      <c r="D45" s="14">
        <f t="shared" ref="D45:D47" si="60">SUM(B45:C45)</f>
        <v>4</v>
      </c>
      <c r="F45" s="14">
        <f t="shared" si="58"/>
        <v>18</v>
      </c>
      <c r="G45" s="14">
        <f>B47*D46/D47</f>
        <v>17.714285714285715</v>
      </c>
      <c r="H45" s="14">
        <f t="shared" si="59"/>
        <v>4.6082949308755431E-3</v>
      </c>
      <c r="I45" s="13">
        <f>SUM(H44:H47)</f>
        <v>9.4086021505376344E-2</v>
      </c>
      <c r="J45" s="13" t="s">
        <v>58</v>
      </c>
    </row>
    <row r="46" spans="1:15" ht="15.75" customHeight="1">
      <c r="A46" s="13" t="s">
        <v>84</v>
      </c>
      <c r="B46" s="14">
        <v>18</v>
      </c>
      <c r="C46" s="14">
        <v>13</v>
      </c>
      <c r="D46" s="14">
        <f t="shared" si="60"/>
        <v>31</v>
      </c>
      <c r="F46" s="14">
        <f t="shared" ref="F46:F47" si="61">C45</f>
        <v>2</v>
      </c>
      <c r="G46" s="14">
        <f>C47*D45/D47</f>
        <v>1.7142857142857142</v>
      </c>
      <c r="H46" s="14">
        <f t="shared" ref="H46:H47" si="62">((C45-G46)^2)/G46</f>
        <v>4.7619047619047651E-2</v>
      </c>
    </row>
    <row r="47" spans="1:15" ht="15.75" customHeight="1">
      <c r="A47" s="13" t="s">
        <v>47</v>
      </c>
      <c r="B47" s="14">
        <f t="shared" ref="B47:C47" si="63">SUM(B45:B46)</f>
        <v>20</v>
      </c>
      <c r="C47" s="14">
        <f t="shared" si="63"/>
        <v>15</v>
      </c>
      <c r="D47" s="14">
        <f t="shared" si="60"/>
        <v>35</v>
      </c>
      <c r="F47" s="16">
        <f t="shared" si="61"/>
        <v>13</v>
      </c>
      <c r="G47" s="16">
        <f>C47*D46/D47</f>
        <v>13.285714285714286</v>
      </c>
      <c r="H47" s="16">
        <f t="shared" si="62"/>
        <v>6.1443932411674677E-3</v>
      </c>
      <c r="I47" s="16"/>
      <c r="J47" s="16"/>
      <c r="K47" s="16"/>
      <c r="L47" s="14"/>
      <c r="M47" s="14"/>
      <c r="N47" s="14"/>
      <c r="O47" s="14"/>
    </row>
    <row r="48" spans="1:15" ht="15.75" customHeight="1">
      <c r="B48" s="13"/>
      <c r="C48" s="13"/>
      <c r="D48" s="13"/>
      <c r="E48" s="14">
        <f>(2-1)*(2-1)</f>
        <v>1</v>
      </c>
      <c r="F48" s="14">
        <f t="shared" ref="F48:F49" si="64">B49</f>
        <v>1</v>
      </c>
      <c r="G48" s="14">
        <f>B51*D49/D51</f>
        <v>1.1428571428571428</v>
      </c>
      <c r="H48" s="14">
        <f t="shared" ref="H48:H49" si="65">((B49-G48)^2)/G48</f>
        <v>1.7857142857142842E-2</v>
      </c>
      <c r="J48" s="13"/>
    </row>
    <row r="49" spans="1:15" ht="15.75" customHeight="1">
      <c r="A49" s="13" t="s">
        <v>35</v>
      </c>
      <c r="B49" s="14">
        <v>1</v>
      </c>
      <c r="C49" s="14">
        <v>1</v>
      </c>
      <c r="D49" s="14">
        <f t="shared" ref="D49:D51" si="66">SUM(B49:C49)</f>
        <v>2</v>
      </c>
      <c r="F49" s="14">
        <f t="shared" si="64"/>
        <v>19</v>
      </c>
      <c r="G49" s="14">
        <f>B51*D50/D51</f>
        <v>18.857142857142858</v>
      </c>
      <c r="H49" s="14">
        <f t="shared" si="65"/>
        <v>1.0822510822510747E-3</v>
      </c>
      <c r="I49" s="13">
        <f>SUM(H48:H51)</f>
        <v>4.4191919191919178E-2</v>
      </c>
      <c r="J49" s="13" t="s">
        <v>58</v>
      </c>
    </row>
    <row r="50" spans="1:15" ht="15.75" customHeight="1">
      <c r="A50" s="13" t="s">
        <v>84</v>
      </c>
      <c r="B50" s="14">
        <v>19</v>
      </c>
      <c r="C50" s="14">
        <v>14</v>
      </c>
      <c r="D50" s="14">
        <f t="shared" si="66"/>
        <v>33</v>
      </c>
      <c r="F50" s="14">
        <f t="shared" ref="F50:F51" si="67">C49</f>
        <v>1</v>
      </c>
      <c r="G50" s="14">
        <f>C51*D49/D51</f>
        <v>0.8571428571428571</v>
      </c>
      <c r="H50" s="14">
        <f t="shared" ref="H50:H51" si="68">((C49-G50)^2)/G50</f>
        <v>2.3809523809523826E-2</v>
      </c>
      <c r="J50" s="13"/>
    </row>
    <row r="51" spans="1:15" ht="15.75" customHeight="1">
      <c r="A51" s="13" t="s">
        <v>47</v>
      </c>
      <c r="B51" s="14">
        <f t="shared" ref="B51:C51" si="69">SUM(B49:B50)</f>
        <v>20</v>
      </c>
      <c r="C51" s="14">
        <f t="shared" si="69"/>
        <v>15</v>
      </c>
      <c r="D51" s="14">
        <f t="shared" si="66"/>
        <v>35</v>
      </c>
      <c r="F51" s="16">
        <f t="shared" si="67"/>
        <v>14</v>
      </c>
      <c r="G51" s="16">
        <f>C51*D50/D51</f>
        <v>14.142857142857142</v>
      </c>
      <c r="H51" s="16">
        <f t="shared" si="68"/>
        <v>1.4430014430014328E-3</v>
      </c>
      <c r="I51" s="16"/>
      <c r="J51" s="16"/>
      <c r="K51" s="16"/>
      <c r="L51" s="14"/>
      <c r="M51" s="14"/>
      <c r="N51" s="14"/>
      <c r="O51" s="14"/>
    </row>
    <row r="52" spans="1:15" ht="15.75" customHeight="1">
      <c r="A52" s="13"/>
      <c r="F52" s="14">
        <f t="shared" ref="F52:F53" si="70">B53</f>
        <v>2</v>
      </c>
      <c r="G52" s="14">
        <f>B55*D53/D55</f>
        <v>2.2857142857142856</v>
      </c>
      <c r="H52" s="14">
        <f t="shared" ref="H52:H53" si="71">((B53-G52)^2)/G52</f>
        <v>3.5714285714285685E-2</v>
      </c>
    </row>
    <row r="53" spans="1:15" ht="15.75" customHeight="1">
      <c r="A53" s="13" t="s">
        <v>36</v>
      </c>
      <c r="B53" s="14">
        <v>2</v>
      </c>
      <c r="C53" s="14">
        <v>2</v>
      </c>
      <c r="D53" s="14">
        <f t="shared" ref="D53:D55" si="72">SUM(B53:C53)</f>
        <v>4</v>
      </c>
      <c r="F53" s="14">
        <f t="shared" si="70"/>
        <v>18</v>
      </c>
      <c r="G53" s="14">
        <f>B55*D54/D55</f>
        <v>17.714285714285715</v>
      </c>
      <c r="H53" s="14">
        <f t="shared" si="71"/>
        <v>4.6082949308755431E-3</v>
      </c>
      <c r="I53" s="13">
        <f>SUM(H52:H55)</f>
        <v>9.4086021505376344E-2</v>
      </c>
      <c r="J53" s="13" t="s">
        <v>58</v>
      </c>
    </row>
    <row r="54" spans="1:15" ht="15.75" customHeight="1">
      <c r="A54" s="13" t="s">
        <v>84</v>
      </c>
      <c r="B54" s="14">
        <v>18</v>
      </c>
      <c r="C54" s="14">
        <v>13</v>
      </c>
      <c r="D54" s="14">
        <f t="shared" si="72"/>
        <v>31</v>
      </c>
      <c r="F54" s="14">
        <f t="shared" ref="F54:F55" si="73">C53</f>
        <v>2</v>
      </c>
      <c r="G54" s="14">
        <f>C55*D53/D55</f>
        <v>1.7142857142857142</v>
      </c>
      <c r="H54" s="14">
        <f t="shared" ref="H54:H55" si="74">((C53-G54)^2)/G54</f>
        <v>4.7619047619047651E-2</v>
      </c>
    </row>
    <row r="55" spans="1:15" ht="15.75" customHeight="1">
      <c r="A55" s="13" t="s">
        <v>47</v>
      </c>
      <c r="B55" s="14">
        <f t="shared" ref="B55:C55" si="75">SUM(B53:B54)</f>
        <v>20</v>
      </c>
      <c r="C55" s="14">
        <f t="shared" si="75"/>
        <v>15</v>
      </c>
      <c r="D55" s="14">
        <f t="shared" si="72"/>
        <v>35</v>
      </c>
      <c r="F55" s="16">
        <f t="shared" si="73"/>
        <v>13</v>
      </c>
      <c r="G55" s="16">
        <f>C55*D54/D55</f>
        <v>13.285714285714286</v>
      </c>
      <c r="H55" s="16">
        <f t="shared" si="74"/>
        <v>6.1443932411674677E-3</v>
      </c>
      <c r="I55" s="16"/>
      <c r="J55" s="16"/>
      <c r="K55" s="16"/>
      <c r="L55" s="14"/>
      <c r="M55" s="14"/>
      <c r="N55" s="14"/>
      <c r="O55" s="14"/>
    </row>
    <row r="56" spans="1:15" ht="15.75" customHeight="1">
      <c r="A56" s="13"/>
      <c r="F56" s="14">
        <f t="shared" ref="F56:F57" si="76">B57</f>
        <v>2</v>
      </c>
      <c r="G56" s="14">
        <f>B59*D57/D59</f>
        <v>2.2857142857142856</v>
      </c>
      <c r="H56" s="14">
        <f t="shared" ref="H56:H57" si="77">((B57-G56)^2)/G56</f>
        <v>3.5714285714285685E-2</v>
      </c>
    </row>
    <row r="57" spans="1:15" ht="15.75" customHeight="1">
      <c r="A57" s="13" t="s">
        <v>37</v>
      </c>
      <c r="B57" s="14">
        <v>2</v>
      </c>
      <c r="C57" s="14">
        <v>2</v>
      </c>
      <c r="D57" s="14">
        <f t="shared" ref="D57:D59" si="78">SUM(B57:C57)</f>
        <v>4</v>
      </c>
      <c r="F57" s="14">
        <f t="shared" si="76"/>
        <v>18</v>
      </c>
      <c r="G57" s="14">
        <f>B59*D58/D59</f>
        <v>17.714285714285715</v>
      </c>
      <c r="H57" s="14">
        <f t="shared" si="77"/>
        <v>4.6082949308755431E-3</v>
      </c>
      <c r="I57" s="13">
        <f>SUM(H56:H59)</f>
        <v>9.4086021505376344E-2</v>
      </c>
      <c r="J57" s="13" t="s">
        <v>58</v>
      </c>
    </row>
    <row r="58" spans="1:15" ht="15.75" customHeight="1">
      <c r="A58" s="13" t="s">
        <v>84</v>
      </c>
      <c r="B58" s="14">
        <v>18</v>
      </c>
      <c r="C58" s="14">
        <v>13</v>
      </c>
      <c r="D58" s="14">
        <f t="shared" si="78"/>
        <v>31</v>
      </c>
      <c r="F58" s="14">
        <f t="shared" ref="F58:F59" si="79">C57</f>
        <v>2</v>
      </c>
      <c r="G58" s="14">
        <f>C59*D57/D59</f>
        <v>1.7142857142857142</v>
      </c>
      <c r="H58" s="14">
        <f t="shared" ref="H58:H59" si="80">((C57-G58)^2)/G58</f>
        <v>4.7619047619047651E-2</v>
      </c>
    </row>
    <row r="59" spans="1:15" ht="15.75" customHeight="1">
      <c r="A59" s="13" t="s">
        <v>47</v>
      </c>
      <c r="B59" s="14">
        <f t="shared" ref="B59:C59" si="81">SUM(B57:B58)</f>
        <v>20</v>
      </c>
      <c r="C59" s="14">
        <f t="shared" si="81"/>
        <v>15</v>
      </c>
      <c r="D59" s="14">
        <f t="shared" si="78"/>
        <v>35</v>
      </c>
      <c r="F59" s="16">
        <f t="shared" si="79"/>
        <v>13</v>
      </c>
      <c r="G59" s="16">
        <f>C59*D58/D59</f>
        <v>13.285714285714286</v>
      </c>
      <c r="H59" s="16">
        <f t="shared" si="80"/>
        <v>6.1443932411674677E-3</v>
      </c>
      <c r="I59" s="16"/>
      <c r="J59" s="16"/>
      <c r="K59" s="16"/>
      <c r="L59" s="14"/>
      <c r="M59" s="14"/>
      <c r="N59" s="14"/>
      <c r="O59" s="14"/>
    </row>
    <row r="60" spans="1:15" ht="15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4"/>
      <c r="M60" s="14"/>
      <c r="N60" s="14"/>
      <c r="O60" s="14"/>
    </row>
    <row r="61" spans="1:15" ht="15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4"/>
      <c r="M61" s="14"/>
      <c r="N61" s="14"/>
      <c r="O61" s="14"/>
    </row>
    <row r="62" spans="1:15" ht="15.75" customHeight="1">
      <c r="A62" s="15" t="s">
        <v>25</v>
      </c>
      <c r="B62" s="12" t="s">
        <v>79</v>
      </c>
      <c r="C62" s="12" t="s">
        <v>57</v>
      </c>
      <c r="D62" s="13" t="s">
        <v>47</v>
      </c>
      <c r="E62" s="14">
        <f>(2-1)*(2-1)</f>
        <v>1</v>
      </c>
      <c r="F62" s="14">
        <f t="shared" ref="F62:F63" si="82">B63</f>
        <v>0</v>
      </c>
      <c r="G62" s="14">
        <f>B65*D63/D65</f>
        <v>0</v>
      </c>
      <c r="H62" s="14">
        <v>0</v>
      </c>
      <c r="I62" s="13">
        <f>SUM(H62:H65)</f>
        <v>0</v>
      </c>
      <c r="J62" s="13" t="s">
        <v>58</v>
      </c>
    </row>
    <row r="63" spans="1:15" ht="15.75" customHeight="1">
      <c r="A63" s="13" t="s">
        <v>27</v>
      </c>
      <c r="B63" s="14">
        <v>0</v>
      </c>
      <c r="C63" s="14">
        <v>0</v>
      </c>
      <c r="D63" s="14">
        <f t="shared" ref="D63:D65" si="83">SUM(B63:C63)</f>
        <v>0</v>
      </c>
      <c r="F63" s="14">
        <f t="shared" si="82"/>
        <v>63</v>
      </c>
      <c r="G63" s="14">
        <f>B65*D64/D65</f>
        <v>63</v>
      </c>
      <c r="H63" s="14">
        <f>((B64-G63)^2)/G63</f>
        <v>0</v>
      </c>
      <c r="I63" s="13" t="s">
        <v>67</v>
      </c>
      <c r="J63" s="13">
        <v>3.84</v>
      </c>
    </row>
    <row r="64" spans="1:15" ht="15.75" customHeight="1">
      <c r="A64" s="13" t="s">
        <v>81</v>
      </c>
      <c r="B64" s="14">
        <v>63</v>
      </c>
      <c r="C64" s="14">
        <v>46</v>
      </c>
      <c r="D64" s="14">
        <f t="shared" si="83"/>
        <v>109</v>
      </c>
      <c r="F64" s="14">
        <f t="shared" ref="F64:F65" si="84">C63</f>
        <v>0</v>
      </c>
      <c r="G64" s="14">
        <f>C65*D63/D65</f>
        <v>0</v>
      </c>
      <c r="H64" s="14">
        <v>0</v>
      </c>
      <c r="J64" s="13"/>
    </row>
    <row r="65" spans="1:15" ht="15.75" customHeight="1">
      <c r="A65" s="13" t="s">
        <v>47</v>
      </c>
      <c r="B65" s="14">
        <f t="shared" ref="B65:C65" si="85">SUM(B63:B64)</f>
        <v>63</v>
      </c>
      <c r="C65" s="14">
        <f t="shared" si="85"/>
        <v>46</v>
      </c>
      <c r="D65" s="14">
        <f t="shared" si="83"/>
        <v>109</v>
      </c>
      <c r="F65" s="16">
        <f t="shared" si="84"/>
        <v>46</v>
      </c>
      <c r="G65" s="16">
        <f>C65*D64/D65</f>
        <v>46</v>
      </c>
      <c r="H65" s="16">
        <f>((C64-G65)^2)/G65</f>
        <v>0</v>
      </c>
      <c r="I65" s="16"/>
      <c r="J65" s="16"/>
      <c r="K65" s="16"/>
      <c r="L65" s="14"/>
      <c r="M65" s="14"/>
      <c r="N65" s="14"/>
      <c r="O65" s="14"/>
    </row>
    <row r="66" spans="1:15" ht="15.75" customHeight="1">
      <c r="A66" s="15" t="s">
        <v>28</v>
      </c>
      <c r="B66" s="12" t="s">
        <v>79</v>
      </c>
      <c r="C66" s="22" t="s">
        <v>57</v>
      </c>
      <c r="D66" s="13" t="s">
        <v>47</v>
      </c>
      <c r="E66" s="14">
        <f>(2-1)*(2-1)</f>
        <v>1</v>
      </c>
      <c r="F66" s="14">
        <f t="shared" ref="F66:F67" si="86">B67</f>
        <v>43</v>
      </c>
      <c r="G66" s="14">
        <f>B69*D67/D69</f>
        <v>42.192660550458719</v>
      </c>
      <c r="H66" s="23">
        <f t="shared" ref="H66:H67" si="87">((B67-G66)^2)/G66</f>
        <v>1.5448112972305389E-2</v>
      </c>
      <c r="I66" s="23"/>
      <c r="J66" s="24"/>
      <c r="K66" s="23"/>
      <c r="L66" s="14"/>
      <c r="M66" s="14"/>
      <c r="N66" s="14"/>
      <c r="O66" s="14"/>
    </row>
    <row r="67" spans="1:15" ht="15.75" customHeight="1">
      <c r="A67" s="13" t="s">
        <v>29</v>
      </c>
      <c r="B67" s="14">
        <v>43</v>
      </c>
      <c r="C67" s="23">
        <v>30</v>
      </c>
      <c r="D67" s="23">
        <f t="shared" ref="D67:D69" si="88">SUM(B67:C67)</f>
        <v>73</v>
      </c>
      <c r="E67" s="23"/>
      <c r="F67" s="14">
        <f t="shared" si="86"/>
        <v>20</v>
      </c>
      <c r="G67" s="14">
        <f>B69*D68/D69</f>
        <v>20.807339449541285</v>
      </c>
      <c r="H67" s="23">
        <f t="shared" si="87"/>
        <v>3.1325340193841762E-2</v>
      </c>
      <c r="I67" s="24">
        <f>SUM(H66:H69)</f>
        <v>0.11083274771978366</v>
      </c>
      <c r="J67" s="13" t="s">
        <v>58</v>
      </c>
      <c r="K67" s="23"/>
      <c r="L67" s="14"/>
      <c r="M67" s="14"/>
      <c r="N67" s="14"/>
      <c r="O67" s="14"/>
    </row>
    <row r="68" spans="1:15" ht="15.75" customHeight="1">
      <c r="A68" s="13" t="s">
        <v>81</v>
      </c>
      <c r="B68" s="14">
        <v>20</v>
      </c>
      <c r="C68" s="23">
        <v>16</v>
      </c>
      <c r="D68" s="23">
        <f t="shared" si="88"/>
        <v>36</v>
      </c>
      <c r="E68" s="23"/>
      <c r="F68" s="14">
        <f t="shared" ref="F68:F69" si="89">C67</f>
        <v>30</v>
      </c>
      <c r="G68" s="14">
        <f>C69*D67/D69</f>
        <v>30.807339449541285</v>
      </c>
      <c r="H68" s="23">
        <f t="shared" ref="H68:H69" si="90">((C67-G68)^2)/G68</f>
        <v>2.1157198201201047E-2</v>
      </c>
      <c r="I68" s="23"/>
      <c r="J68" s="23"/>
      <c r="K68" s="23"/>
      <c r="L68" s="14"/>
      <c r="M68" s="14"/>
      <c r="N68" s="14"/>
      <c r="O68" s="14"/>
    </row>
    <row r="69" spans="1:15" ht="15.75" customHeight="1">
      <c r="A69" s="13" t="s">
        <v>47</v>
      </c>
      <c r="B69" s="14">
        <f t="shared" ref="B69:C69" si="91">SUM(B67:B68)</f>
        <v>63</v>
      </c>
      <c r="C69" s="23">
        <f t="shared" si="91"/>
        <v>46</v>
      </c>
      <c r="D69" s="23">
        <f t="shared" si="88"/>
        <v>109</v>
      </c>
      <c r="E69" s="23"/>
      <c r="F69" s="16">
        <f t="shared" si="89"/>
        <v>16</v>
      </c>
      <c r="G69" s="16">
        <f>C69*D68/D69</f>
        <v>15.192660550458715</v>
      </c>
      <c r="H69" s="25">
        <f t="shared" si="90"/>
        <v>4.2902096352435456E-2</v>
      </c>
      <c r="I69" s="25"/>
      <c r="J69" s="25"/>
      <c r="K69" s="25"/>
      <c r="L69" s="14"/>
      <c r="M69" s="14"/>
      <c r="N69" s="14"/>
      <c r="O69" s="14"/>
    </row>
    <row r="70" spans="1:15" ht="15.75" customHeight="1">
      <c r="A70" s="15" t="s">
        <v>82</v>
      </c>
      <c r="B70" s="12" t="s">
        <v>79</v>
      </c>
      <c r="C70" s="12" t="s">
        <v>57</v>
      </c>
      <c r="D70" s="13" t="s">
        <v>47</v>
      </c>
      <c r="E70" s="14">
        <f>(2-1)*(2-1)</f>
        <v>1</v>
      </c>
      <c r="F70" s="14">
        <f t="shared" ref="F70:F71" si="92">B71</f>
        <v>12</v>
      </c>
      <c r="G70" s="14">
        <f>B73*D71/D73</f>
        <v>9.8256880733944953</v>
      </c>
      <c r="H70" s="14">
        <f t="shared" ref="H70:H71" si="93">((B71-G70)^2)/G70</f>
        <v>0.48115025826844499</v>
      </c>
    </row>
    <row r="71" spans="1:15" ht="15.75" customHeight="1">
      <c r="A71" s="13" t="s">
        <v>32</v>
      </c>
      <c r="B71" s="14">
        <v>12</v>
      </c>
      <c r="C71" s="14">
        <v>5</v>
      </c>
      <c r="D71" s="14">
        <f t="shared" ref="D71:D73" si="94">SUM(B71:C71)</f>
        <v>17</v>
      </c>
      <c r="F71" s="14">
        <f t="shared" si="92"/>
        <v>51</v>
      </c>
      <c r="G71" s="14">
        <f>B73*D72/D73</f>
        <v>53.174311926605505</v>
      </c>
      <c r="H71" s="14">
        <f t="shared" si="93"/>
        <v>8.8908199897430054E-2</v>
      </c>
      <c r="I71" s="13">
        <f>SUM(H70:H73)</f>
        <v>1.3507906943495733</v>
      </c>
      <c r="J71" s="13" t="s">
        <v>58</v>
      </c>
    </row>
    <row r="72" spans="1:15" ht="15.75" customHeight="1">
      <c r="A72" s="13" t="s">
        <v>81</v>
      </c>
      <c r="B72" s="14">
        <v>51</v>
      </c>
      <c r="C72" s="14">
        <v>41</v>
      </c>
      <c r="D72" s="14">
        <f t="shared" si="94"/>
        <v>92</v>
      </c>
      <c r="F72" s="14">
        <f t="shared" ref="F72:F73" si="95">C71</f>
        <v>5</v>
      </c>
      <c r="G72" s="14">
        <f>C73*D71/D73</f>
        <v>7.1743119266055047</v>
      </c>
      <c r="H72" s="14">
        <f t="shared" ref="H72:H73" si="96">((C71-G72)^2)/G72</f>
        <v>0.65896665806330512</v>
      </c>
    </row>
    <row r="73" spans="1:15" ht="15.75" customHeight="1">
      <c r="A73" s="13" t="s">
        <v>47</v>
      </c>
      <c r="B73" s="14">
        <f t="shared" ref="B73:C73" si="97">SUM(B71:B72)</f>
        <v>63</v>
      </c>
      <c r="C73" s="14">
        <f t="shared" si="97"/>
        <v>46</v>
      </c>
      <c r="D73" s="14">
        <f t="shared" si="94"/>
        <v>109</v>
      </c>
      <c r="F73" s="16">
        <f t="shared" si="95"/>
        <v>41</v>
      </c>
      <c r="G73" s="16">
        <f>C73*D72/D73</f>
        <v>38.825688073394495</v>
      </c>
      <c r="H73" s="16">
        <f t="shared" si="96"/>
        <v>0.12176557812039333</v>
      </c>
      <c r="I73" s="16"/>
      <c r="J73" s="16"/>
      <c r="K73" s="16"/>
      <c r="L73" s="14"/>
      <c r="M73" s="14"/>
      <c r="N73" s="14"/>
      <c r="O73" s="14"/>
    </row>
    <row r="74" spans="1:15" ht="15.75" customHeight="1">
      <c r="A74" s="13"/>
      <c r="F74" s="14">
        <f t="shared" ref="F74:F75" si="98">B75</f>
        <v>1</v>
      </c>
      <c r="G74" s="14">
        <f>B77*D75/D77</f>
        <v>1.1559633027522935</v>
      </c>
      <c r="H74" s="14">
        <f t="shared" ref="H74:H75" si="99">((B75-G74)^2)/G74</f>
        <v>2.1042667831658646E-2</v>
      </c>
    </row>
    <row r="75" spans="1:15" ht="15.75" customHeight="1">
      <c r="A75" s="13" t="s">
        <v>83</v>
      </c>
      <c r="B75" s="14">
        <v>1</v>
      </c>
      <c r="C75" s="14">
        <v>1</v>
      </c>
      <c r="D75" s="14">
        <f t="shared" ref="D75:D77" si="100">SUM(B75:C75)</f>
        <v>2</v>
      </c>
      <c r="F75" s="14">
        <f t="shared" si="98"/>
        <v>62</v>
      </c>
      <c r="G75" s="14">
        <f>B77*D76/D77</f>
        <v>61.844036697247709</v>
      </c>
      <c r="H75" s="14">
        <f t="shared" si="99"/>
        <v>3.9332089404967973E-4</v>
      </c>
      <c r="I75" s="13">
        <f>SUM(H74:H77)</f>
        <v>5.0793973284830596E-2</v>
      </c>
      <c r="J75" s="13" t="s">
        <v>58</v>
      </c>
    </row>
    <row r="76" spans="1:15" ht="15.75" customHeight="1">
      <c r="A76" s="13" t="s">
        <v>81</v>
      </c>
      <c r="B76" s="14">
        <v>62</v>
      </c>
      <c r="C76" s="14">
        <v>45</v>
      </c>
      <c r="D76" s="14">
        <f t="shared" si="100"/>
        <v>107</v>
      </c>
      <c r="F76" s="14">
        <f t="shared" ref="F76:F77" si="101">C75</f>
        <v>1</v>
      </c>
      <c r="G76" s="14">
        <f>C77*D75/D77</f>
        <v>0.84403669724770647</v>
      </c>
      <c r="H76" s="14">
        <f t="shared" ref="H76:H77" si="102">((C75-G76)^2)/G76</f>
        <v>2.8819305943358575E-2</v>
      </c>
    </row>
    <row r="77" spans="1:15" ht="15.75" customHeight="1">
      <c r="A77" s="13" t="s">
        <v>47</v>
      </c>
      <c r="B77" s="14">
        <f t="shared" ref="B77:C77" si="103">SUM(B75:B76)</f>
        <v>63</v>
      </c>
      <c r="C77" s="14">
        <f t="shared" si="103"/>
        <v>46</v>
      </c>
      <c r="D77" s="14">
        <f t="shared" si="100"/>
        <v>109</v>
      </c>
      <c r="F77" s="16">
        <f t="shared" si="101"/>
        <v>45</v>
      </c>
      <c r="G77" s="16">
        <f>C77*D76/D77</f>
        <v>45.155963302752291</v>
      </c>
      <c r="H77" s="16">
        <f t="shared" si="102"/>
        <v>5.3867861576369189E-4</v>
      </c>
      <c r="I77" s="16"/>
      <c r="J77" s="16"/>
      <c r="K77" s="16"/>
      <c r="L77" s="14"/>
      <c r="M77" s="14"/>
      <c r="N77" s="14"/>
      <c r="O77" s="14"/>
    </row>
    <row r="78" spans="1:15" ht="15.75" customHeight="1">
      <c r="A78" s="13"/>
      <c r="F78" s="14">
        <f t="shared" ref="F78:F79" si="104">B79</f>
        <v>2</v>
      </c>
      <c r="G78" s="14">
        <f>B81*D79/D81</f>
        <v>2.3119266055045871</v>
      </c>
      <c r="H78" s="14">
        <f t="shared" ref="H78:H79" si="105">((B79-G78)^2)/G78</f>
        <v>4.2085335663317291E-2</v>
      </c>
    </row>
    <row r="79" spans="1:15" ht="15.75" customHeight="1">
      <c r="A79" s="13" t="s">
        <v>34</v>
      </c>
      <c r="B79" s="14">
        <v>2</v>
      </c>
      <c r="C79" s="14">
        <v>2</v>
      </c>
      <c r="D79" s="14">
        <f t="shared" ref="D79:D81" si="106">SUM(B79:C79)</f>
        <v>4</v>
      </c>
      <c r="F79" s="14">
        <f t="shared" si="104"/>
        <v>61</v>
      </c>
      <c r="G79" s="14">
        <f>B81*D80/D81</f>
        <v>60.688073394495412</v>
      </c>
      <c r="H79" s="14">
        <f t="shared" si="105"/>
        <v>1.6032508824121009E-3</v>
      </c>
      <c r="I79" s="13">
        <f>SUM(H78:H81)</f>
        <v>0.10352295507575007</v>
      </c>
      <c r="J79" s="13" t="s">
        <v>58</v>
      </c>
    </row>
    <row r="80" spans="1:15" ht="15.75" customHeight="1">
      <c r="A80" s="13" t="s">
        <v>81</v>
      </c>
      <c r="B80" s="14">
        <v>61</v>
      </c>
      <c r="C80" s="14">
        <v>44</v>
      </c>
      <c r="D80" s="14">
        <f t="shared" si="106"/>
        <v>105</v>
      </c>
      <c r="F80" s="14">
        <f t="shared" ref="F80:F81" si="107">C79</f>
        <v>2</v>
      </c>
      <c r="G80" s="14">
        <f>C81*D79/D81</f>
        <v>1.6880733944954129</v>
      </c>
      <c r="H80" s="14">
        <f t="shared" ref="H80:H81" si="108">((C79-G80)^2)/G80</f>
        <v>5.763861188671715E-2</v>
      </c>
    </row>
    <row r="81" spans="1:15" ht="15.75" customHeight="1">
      <c r="A81" s="13" t="s">
        <v>47</v>
      </c>
      <c r="B81" s="14">
        <f t="shared" ref="B81:C81" si="109">SUM(B79:B80)</f>
        <v>63</v>
      </c>
      <c r="C81" s="14">
        <f t="shared" si="109"/>
        <v>46</v>
      </c>
      <c r="D81" s="14">
        <f t="shared" si="106"/>
        <v>109</v>
      </c>
      <c r="F81" s="16">
        <f t="shared" si="107"/>
        <v>44</v>
      </c>
      <c r="G81" s="16">
        <f>C81*D80/D81</f>
        <v>44.311926605504588</v>
      </c>
      <c r="H81" s="16">
        <f t="shared" si="108"/>
        <v>2.1957566433035295E-3</v>
      </c>
      <c r="I81" s="16"/>
      <c r="J81" s="16"/>
      <c r="K81" s="16"/>
      <c r="L81" s="14"/>
      <c r="M81" s="14"/>
      <c r="N81" s="14"/>
      <c r="O81" s="14"/>
    </row>
    <row r="82" spans="1:15" ht="15.75" customHeight="1">
      <c r="B82" s="13"/>
      <c r="F82" s="14">
        <f t="shared" ref="F82:F83" si="110">B83</f>
        <v>1</v>
      </c>
      <c r="G82" s="14">
        <f>B85*D83/D85</f>
        <v>1.1559633027522935</v>
      </c>
      <c r="H82" s="14">
        <f t="shared" ref="H82:H83" si="111">((B83-G82)^2)/G82</f>
        <v>2.1042667831658646E-2</v>
      </c>
    </row>
    <row r="83" spans="1:15" ht="15.75" customHeight="1">
      <c r="A83" s="13" t="s">
        <v>35</v>
      </c>
      <c r="B83" s="14">
        <v>1</v>
      </c>
      <c r="C83" s="14">
        <v>1</v>
      </c>
      <c r="D83" s="14">
        <f t="shared" ref="D83:D85" si="112">SUM(B83:C83)</f>
        <v>2</v>
      </c>
      <c r="F83" s="14">
        <f t="shared" si="110"/>
        <v>62</v>
      </c>
      <c r="G83" s="14">
        <f>B85*D84/D85</f>
        <v>61.844036697247709</v>
      </c>
      <c r="H83" s="14">
        <f t="shared" si="111"/>
        <v>3.9332089404967973E-4</v>
      </c>
      <c r="I83" s="13">
        <f>SUM(H82:H85)</f>
        <v>5.0793973284830596E-2</v>
      </c>
      <c r="J83" s="13" t="s">
        <v>58</v>
      </c>
    </row>
    <row r="84" spans="1:15" ht="15.75" customHeight="1">
      <c r="A84" s="13" t="s">
        <v>81</v>
      </c>
      <c r="B84" s="14">
        <v>62</v>
      </c>
      <c r="C84" s="14">
        <v>45</v>
      </c>
      <c r="D84" s="14">
        <f t="shared" si="112"/>
        <v>107</v>
      </c>
      <c r="F84" s="14">
        <f t="shared" ref="F84:F85" si="113">C83</f>
        <v>1</v>
      </c>
      <c r="G84" s="14">
        <f>C85*D83/D85</f>
        <v>0.84403669724770647</v>
      </c>
      <c r="H84" s="14">
        <f t="shared" ref="H84:H85" si="114">((C83-G84)^2)/G84</f>
        <v>2.8819305943358575E-2</v>
      </c>
    </row>
    <row r="85" spans="1:15" ht="15.75" customHeight="1">
      <c r="A85" s="13" t="s">
        <v>47</v>
      </c>
      <c r="B85" s="14">
        <f t="shared" ref="B85:C85" si="115">SUM(B83:B84)</f>
        <v>63</v>
      </c>
      <c r="C85" s="14">
        <f t="shared" si="115"/>
        <v>46</v>
      </c>
      <c r="D85" s="14">
        <f t="shared" si="112"/>
        <v>109</v>
      </c>
      <c r="F85" s="16">
        <f t="shared" si="113"/>
        <v>45</v>
      </c>
      <c r="G85" s="16">
        <f>C85*D84/D85</f>
        <v>45.155963302752291</v>
      </c>
      <c r="H85" s="16">
        <f t="shared" si="114"/>
        <v>5.3867861576369189E-4</v>
      </c>
      <c r="I85" s="16"/>
      <c r="J85" s="16"/>
      <c r="K85" s="16"/>
      <c r="L85" s="14"/>
      <c r="M85" s="14"/>
      <c r="N85" s="14"/>
      <c r="O85" s="14"/>
    </row>
    <row r="86" spans="1:15" ht="15.75" customHeight="1">
      <c r="A86" s="13"/>
      <c r="F86" s="14">
        <f t="shared" ref="F86:F87" si="116">B87</f>
        <v>2</v>
      </c>
      <c r="G86" s="14">
        <f>B89*D87/D89</f>
        <v>2.3119266055045871</v>
      </c>
      <c r="H86" s="14">
        <f t="shared" ref="H86:H87" si="117">((B87-G86)^2)/G86</f>
        <v>4.2085335663317291E-2</v>
      </c>
    </row>
    <row r="87" spans="1:15" ht="15.75" customHeight="1">
      <c r="A87" s="13" t="s">
        <v>36</v>
      </c>
      <c r="B87" s="14">
        <v>2</v>
      </c>
      <c r="C87" s="14">
        <v>2</v>
      </c>
      <c r="D87" s="14">
        <f t="shared" ref="D87:D89" si="118">SUM(B87:C87)</f>
        <v>4</v>
      </c>
      <c r="F87" s="14">
        <f t="shared" si="116"/>
        <v>61</v>
      </c>
      <c r="G87" s="14">
        <f>B89*D88/D89</f>
        <v>60.688073394495412</v>
      </c>
      <c r="H87" s="14">
        <f t="shared" si="117"/>
        <v>1.6032508824121009E-3</v>
      </c>
      <c r="I87" s="13">
        <f>SUM(H86:H89)</f>
        <v>0.10352295507575007</v>
      </c>
      <c r="J87" s="13" t="s">
        <v>58</v>
      </c>
    </row>
    <row r="88" spans="1:15" ht="15.75" customHeight="1">
      <c r="A88" s="13" t="s">
        <v>81</v>
      </c>
      <c r="B88" s="14">
        <v>61</v>
      </c>
      <c r="C88" s="14">
        <v>44</v>
      </c>
      <c r="D88" s="14">
        <f t="shared" si="118"/>
        <v>105</v>
      </c>
      <c r="F88" s="14">
        <f t="shared" ref="F88:F89" si="119">C87</f>
        <v>2</v>
      </c>
      <c r="G88" s="14">
        <f>C89*D87/D89</f>
        <v>1.6880733944954129</v>
      </c>
      <c r="H88" s="14">
        <f t="shared" ref="H88:H89" si="120">((C87-G88)^2)/G88</f>
        <v>5.763861188671715E-2</v>
      </c>
    </row>
    <row r="89" spans="1:15" ht="15.75" customHeight="1">
      <c r="A89" s="13" t="s">
        <v>47</v>
      </c>
      <c r="B89" s="14">
        <f t="shared" ref="B89:C89" si="121">SUM(B87:B88)</f>
        <v>63</v>
      </c>
      <c r="C89" s="14">
        <f t="shared" si="121"/>
        <v>46</v>
      </c>
      <c r="D89" s="14">
        <f t="shared" si="118"/>
        <v>109</v>
      </c>
      <c r="F89" s="16">
        <f t="shared" si="119"/>
        <v>44</v>
      </c>
      <c r="G89" s="16">
        <f>C89*D88/D89</f>
        <v>44.311926605504588</v>
      </c>
      <c r="H89" s="16">
        <f t="shared" si="120"/>
        <v>2.1957566433035295E-3</v>
      </c>
      <c r="I89" s="16"/>
      <c r="J89" s="16"/>
      <c r="K89" s="16"/>
      <c r="L89" s="14"/>
      <c r="M89" s="14"/>
      <c r="N89" s="14"/>
      <c r="O89" s="14"/>
    </row>
    <row r="90" spans="1:15" ht="15.75" customHeight="1">
      <c r="A90" s="13"/>
      <c r="F90" s="14">
        <f t="shared" ref="F90:F91" si="122">B91</f>
        <v>2</v>
      </c>
      <c r="G90" s="14">
        <f>B93*D91/D93</f>
        <v>4.0458715596330279</v>
      </c>
      <c r="H90" s="14">
        <f t="shared" ref="H90:H91" si="123">((B91-G90)^2)/G90</f>
        <v>1.0345336911523022</v>
      </c>
    </row>
    <row r="91" spans="1:15" ht="15.75" customHeight="1">
      <c r="A91" s="13" t="s">
        <v>37</v>
      </c>
      <c r="B91" s="14">
        <v>2</v>
      </c>
      <c r="C91" s="14">
        <v>5</v>
      </c>
      <c r="D91" s="14">
        <f t="shared" ref="D91:D93" si="124">SUM(B91:C91)</f>
        <v>7</v>
      </c>
      <c r="F91" s="14">
        <f t="shared" si="122"/>
        <v>61</v>
      </c>
      <c r="G91" s="14">
        <f>B93*D92/D93</f>
        <v>58.954128440366972</v>
      </c>
      <c r="H91" s="14">
        <f t="shared" si="123"/>
        <v>7.0997410177118775E-2</v>
      </c>
      <c r="I91" s="13">
        <f>SUM(H90:H93)</f>
        <v>2.6196280444544966</v>
      </c>
      <c r="J91" s="13" t="s">
        <v>58</v>
      </c>
    </row>
    <row r="92" spans="1:15" ht="15.75" customHeight="1">
      <c r="A92" s="13" t="s">
        <v>81</v>
      </c>
      <c r="B92" s="14">
        <v>61</v>
      </c>
      <c r="C92" s="14">
        <v>41</v>
      </c>
      <c r="D92" s="14">
        <f t="shared" si="124"/>
        <v>102</v>
      </c>
      <c r="F92" s="14">
        <f t="shared" ref="F92:F93" si="125">C91</f>
        <v>5</v>
      </c>
      <c r="G92" s="14">
        <f>C93*D91/D93</f>
        <v>2.9541284403669725</v>
      </c>
      <c r="H92" s="14">
        <f t="shared" ref="H92:H93" si="126">((C91-G92)^2)/G92</f>
        <v>1.4168613596216306</v>
      </c>
    </row>
    <row r="93" spans="1:15" ht="15.75" customHeight="1">
      <c r="A93" s="13" t="s">
        <v>47</v>
      </c>
      <c r="B93" s="14">
        <f t="shared" ref="B93:C93" si="127">SUM(B91:B92)</f>
        <v>63</v>
      </c>
      <c r="C93" s="14">
        <f t="shared" si="127"/>
        <v>46</v>
      </c>
      <c r="D93" s="14">
        <f t="shared" si="124"/>
        <v>109</v>
      </c>
      <c r="F93" s="16">
        <f t="shared" si="125"/>
        <v>41</v>
      </c>
      <c r="G93" s="16">
        <f>C93*D92/D93</f>
        <v>43.045871559633028</v>
      </c>
      <c r="H93" s="16">
        <f t="shared" si="126"/>
        <v>9.7235583503445286E-2</v>
      </c>
      <c r="I93" s="16"/>
      <c r="J93" s="16"/>
      <c r="K93" s="16"/>
      <c r="L93" s="14"/>
      <c r="M93" s="14"/>
      <c r="N93" s="14"/>
      <c r="O93" s="14"/>
    </row>
    <row r="94" spans="1:15" ht="15.75" customHeight="1">
      <c r="A94" s="13"/>
      <c r="B94" s="12" t="s">
        <v>79</v>
      </c>
      <c r="C94" s="12" t="s">
        <v>57</v>
      </c>
      <c r="D94" s="13" t="s">
        <v>47</v>
      </c>
      <c r="E94" s="14">
        <f>(2-1)*(2-1)</f>
        <v>1</v>
      </c>
      <c r="F94" s="14">
        <f t="shared" ref="F94:F95" si="128">B95</f>
        <v>12</v>
      </c>
      <c r="G94" s="14">
        <f>B97*D95/D97</f>
        <v>9.4444444444444446</v>
      </c>
      <c r="H94" s="14">
        <f t="shared" ref="H94:H95" si="129">((B95-G94)^2)/G94</f>
        <v>0.69150326797385608</v>
      </c>
    </row>
    <row r="95" spans="1:15" ht="15.75" customHeight="1">
      <c r="A95" s="13" t="s">
        <v>32</v>
      </c>
      <c r="B95" s="14">
        <v>12</v>
      </c>
      <c r="C95" s="14">
        <v>5</v>
      </c>
      <c r="D95" s="14">
        <f t="shared" ref="D95:D97" si="130">SUM(B95:C95)</f>
        <v>17</v>
      </c>
      <c r="F95" s="14">
        <f t="shared" si="128"/>
        <v>8</v>
      </c>
      <c r="G95" s="14">
        <f>B97*D96/D97</f>
        <v>10.555555555555555</v>
      </c>
      <c r="H95" s="14">
        <f t="shared" si="129"/>
        <v>0.61871345029239755</v>
      </c>
      <c r="I95" s="13">
        <f>SUM(H94:H97)</f>
        <v>2.9479876160990708</v>
      </c>
      <c r="J95" s="13" t="s">
        <v>58</v>
      </c>
    </row>
    <row r="96" spans="1:15" ht="15.75" customHeight="1">
      <c r="A96" s="13" t="s">
        <v>84</v>
      </c>
      <c r="B96" s="14">
        <v>8</v>
      </c>
      <c r="C96" s="14">
        <v>11</v>
      </c>
      <c r="D96" s="14">
        <f t="shared" si="130"/>
        <v>19</v>
      </c>
      <c r="F96" s="14">
        <f t="shared" ref="F96:F97" si="131">C95</f>
        <v>5</v>
      </c>
      <c r="G96" s="14">
        <f>C97*D95/D97</f>
        <v>7.5555555555555554</v>
      </c>
      <c r="H96" s="14">
        <f t="shared" ref="H96:H97" si="132">((C95-G96)^2)/G96</f>
        <v>0.86437908496732008</v>
      </c>
    </row>
    <row r="97" spans="1:15" ht="15.75" customHeight="1">
      <c r="A97" s="13" t="s">
        <v>47</v>
      </c>
      <c r="B97" s="14">
        <f t="shared" ref="B97:C97" si="133">SUM(B95:B96)</f>
        <v>20</v>
      </c>
      <c r="C97" s="14">
        <f t="shared" si="133"/>
        <v>16</v>
      </c>
      <c r="D97" s="14">
        <f t="shared" si="130"/>
        <v>36</v>
      </c>
      <c r="F97" s="16">
        <f t="shared" si="131"/>
        <v>11</v>
      </c>
      <c r="G97" s="16">
        <f>C97*D96/D97</f>
        <v>8.4444444444444446</v>
      </c>
      <c r="H97" s="16">
        <f t="shared" si="132"/>
        <v>0.77339181286549696</v>
      </c>
      <c r="I97" s="16"/>
      <c r="J97" s="16"/>
      <c r="K97" s="16"/>
      <c r="L97" s="14"/>
      <c r="M97" s="14"/>
      <c r="N97" s="14"/>
      <c r="O97" s="14"/>
    </row>
    <row r="98" spans="1:15" ht="15.75" customHeight="1">
      <c r="A98" s="13"/>
      <c r="F98" s="14">
        <f t="shared" ref="F98:F99" si="134">B99</f>
        <v>1</v>
      </c>
      <c r="G98" s="14">
        <f>B101*D99/D101</f>
        <v>1.1111111111111112</v>
      </c>
      <c r="H98" s="14">
        <f t="shared" ref="H98:H99" si="135">((B99-G98)^2)/G98</f>
        <v>1.111111111111112E-2</v>
      </c>
    </row>
    <row r="99" spans="1:15" ht="15.75" customHeight="1">
      <c r="A99" s="13" t="s">
        <v>86</v>
      </c>
      <c r="B99" s="14">
        <v>1</v>
      </c>
      <c r="C99" s="14">
        <v>1</v>
      </c>
      <c r="D99" s="14">
        <f t="shared" ref="D99:D101" si="136">SUM(B99:C99)</f>
        <v>2</v>
      </c>
      <c r="F99" s="14">
        <f t="shared" si="134"/>
        <v>19</v>
      </c>
      <c r="G99" s="14">
        <f>B101*D100/D101</f>
        <v>18.888888888888889</v>
      </c>
      <c r="H99" s="14">
        <f t="shared" si="135"/>
        <v>6.5359477124182547E-4</v>
      </c>
      <c r="I99" s="13">
        <f>SUM(H98:H101)</f>
        <v>2.6470588235294131E-2</v>
      </c>
      <c r="J99" s="13" t="s">
        <v>58</v>
      </c>
    </row>
    <row r="100" spans="1:15" ht="15.75" customHeight="1">
      <c r="A100" s="13" t="s">
        <v>84</v>
      </c>
      <c r="B100" s="14">
        <v>19</v>
      </c>
      <c r="C100" s="14">
        <v>15</v>
      </c>
      <c r="D100" s="14">
        <f t="shared" si="136"/>
        <v>34</v>
      </c>
      <c r="F100" s="14">
        <f t="shared" ref="F100:F101" si="137">C99</f>
        <v>1</v>
      </c>
      <c r="G100" s="14">
        <f>C101*D99/D101</f>
        <v>0.88888888888888884</v>
      </c>
      <c r="H100" s="14">
        <f t="shared" ref="H100:H101" si="138">((C99-G100)^2)/G100</f>
        <v>1.3888888888888902E-2</v>
      </c>
    </row>
    <row r="101" spans="1:15" ht="15.75" customHeight="1">
      <c r="A101" s="13" t="s">
        <v>47</v>
      </c>
      <c r="B101" s="14">
        <f t="shared" ref="B101:C101" si="139">SUM(B99:B100)</f>
        <v>20</v>
      </c>
      <c r="C101" s="14">
        <f t="shared" si="139"/>
        <v>16</v>
      </c>
      <c r="D101" s="14">
        <f t="shared" si="136"/>
        <v>36</v>
      </c>
      <c r="F101" s="16">
        <f t="shared" si="137"/>
        <v>15</v>
      </c>
      <c r="G101" s="16">
        <f>C101*D100/D101</f>
        <v>15.111111111111111</v>
      </c>
      <c r="H101" s="16">
        <f t="shared" si="138"/>
        <v>8.1699346405228186E-4</v>
      </c>
      <c r="I101" s="16"/>
      <c r="J101" s="16"/>
      <c r="K101" s="16"/>
      <c r="L101" s="14"/>
      <c r="M101" s="14"/>
      <c r="N101" s="14"/>
      <c r="O101" s="14"/>
    </row>
    <row r="102" spans="1:15" ht="15.75" customHeight="1">
      <c r="A102" s="13"/>
      <c r="F102" s="14">
        <f t="shared" ref="F102:F103" si="140">B103</f>
        <v>2</v>
      </c>
      <c r="G102" s="14">
        <f>B105*D103/D105</f>
        <v>2.2222222222222223</v>
      </c>
      <c r="H102" s="14">
        <f t="shared" ref="H102:H103" si="141">((B103-G102)^2)/G102</f>
        <v>2.222222222222224E-2</v>
      </c>
    </row>
    <row r="103" spans="1:15" ht="15.75" customHeight="1">
      <c r="A103" s="13" t="s">
        <v>34</v>
      </c>
      <c r="B103" s="14">
        <v>2</v>
      </c>
      <c r="C103" s="14">
        <v>2</v>
      </c>
      <c r="D103" s="14">
        <f t="shared" ref="D103:D105" si="142">SUM(B103:C103)</f>
        <v>4</v>
      </c>
      <c r="F103" s="14">
        <f t="shared" si="140"/>
        <v>18</v>
      </c>
      <c r="G103" s="14">
        <f>B105*D104/D105</f>
        <v>17.777777777777779</v>
      </c>
      <c r="H103" s="14">
        <f t="shared" si="141"/>
        <v>2.7777777777777579E-3</v>
      </c>
      <c r="I103" s="13">
        <f>SUM(H102:H105)</f>
        <v>5.6249999999999994E-2</v>
      </c>
      <c r="J103" s="13" t="s">
        <v>58</v>
      </c>
    </row>
    <row r="104" spans="1:15" ht="15.75" customHeight="1">
      <c r="A104" s="13" t="s">
        <v>84</v>
      </c>
      <c r="B104" s="14">
        <v>18</v>
      </c>
      <c r="C104" s="14">
        <v>14</v>
      </c>
      <c r="D104" s="14">
        <f t="shared" si="142"/>
        <v>32</v>
      </c>
      <c r="F104" s="14">
        <f t="shared" ref="F104:F105" si="143">C103</f>
        <v>2</v>
      </c>
      <c r="G104" s="14">
        <f>C105*D103/D105</f>
        <v>1.7777777777777777</v>
      </c>
      <c r="H104" s="14">
        <f t="shared" ref="H104:H105" si="144">((C103-G104)^2)/G104</f>
        <v>2.7777777777777804E-2</v>
      </c>
    </row>
    <row r="105" spans="1:15" ht="15.75" customHeight="1">
      <c r="A105" s="13" t="s">
        <v>47</v>
      </c>
      <c r="B105" s="14">
        <f t="shared" ref="B105:C105" si="145">SUM(B103:B104)</f>
        <v>20</v>
      </c>
      <c r="C105" s="14">
        <f t="shared" si="145"/>
        <v>16</v>
      </c>
      <c r="D105" s="14">
        <f t="shared" si="142"/>
        <v>36</v>
      </c>
      <c r="F105" s="16">
        <f t="shared" si="143"/>
        <v>14</v>
      </c>
      <c r="G105" s="16">
        <f>C105*D104/D105</f>
        <v>14.222222222222221</v>
      </c>
      <c r="H105" s="16">
        <f t="shared" si="144"/>
        <v>3.4722222222221977E-3</v>
      </c>
      <c r="I105" s="16"/>
      <c r="J105" s="16"/>
      <c r="K105" s="16"/>
      <c r="L105" s="14"/>
      <c r="M105" s="14"/>
      <c r="N105" s="14"/>
      <c r="O105" s="14"/>
    </row>
    <row r="106" spans="1:15" ht="15.75" customHeight="1">
      <c r="B106" s="13"/>
      <c r="F106" s="14">
        <f t="shared" ref="F106:F107" si="146">B107</f>
        <v>1</v>
      </c>
      <c r="G106" s="14">
        <f>B109*D107/D109</f>
        <v>1.1111111111111112</v>
      </c>
      <c r="H106" s="14">
        <f t="shared" ref="H106:H107" si="147">((B107-G106)^2)/G106</f>
        <v>1.111111111111112E-2</v>
      </c>
    </row>
    <row r="107" spans="1:15" ht="15.75" customHeight="1">
      <c r="A107" s="13" t="s">
        <v>35</v>
      </c>
      <c r="B107" s="14">
        <v>1</v>
      </c>
      <c r="C107" s="14">
        <v>1</v>
      </c>
      <c r="D107" s="14">
        <f t="shared" ref="D107:D109" si="148">SUM(B107:C107)</f>
        <v>2</v>
      </c>
      <c r="F107" s="14">
        <f t="shared" si="146"/>
        <v>19</v>
      </c>
      <c r="G107" s="14">
        <f>B109*D108/D109</f>
        <v>18.888888888888889</v>
      </c>
      <c r="H107" s="14">
        <f t="shared" si="147"/>
        <v>6.5359477124182547E-4</v>
      </c>
      <c r="I107" s="13">
        <f>SUM(H106:H109)</f>
        <v>2.6470588235294131E-2</v>
      </c>
      <c r="J107" s="13" t="s">
        <v>58</v>
      </c>
    </row>
    <row r="108" spans="1:15" ht="15.75" customHeight="1">
      <c r="A108" s="13" t="s">
        <v>84</v>
      </c>
      <c r="B108" s="14">
        <v>19</v>
      </c>
      <c r="C108" s="14">
        <v>15</v>
      </c>
      <c r="D108" s="14">
        <f t="shared" si="148"/>
        <v>34</v>
      </c>
      <c r="F108" s="14">
        <f t="shared" ref="F108:F109" si="149">C107</f>
        <v>1</v>
      </c>
      <c r="G108" s="14">
        <f>C109*D107/D109</f>
        <v>0.88888888888888884</v>
      </c>
      <c r="H108" s="14">
        <f t="shared" ref="H108:H109" si="150">((C107-G108)^2)/G108</f>
        <v>1.3888888888888902E-2</v>
      </c>
    </row>
    <row r="109" spans="1:15" ht="15.75" customHeight="1">
      <c r="A109" s="13" t="s">
        <v>47</v>
      </c>
      <c r="B109" s="14">
        <f t="shared" ref="B109:C109" si="151">SUM(B107:B108)</f>
        <v>20</v>
      </c>
      <c r="C109" s="14">
        <f t="shared" si="151"/>
        <v>16</v>
      </c>
      <c r="D109" s="14">
        <f t="shared" si="148"/>
        <v>36</v>
      </c>
      <c r="F109" s="16">
        <f t="shared" si="149"/>
        <v>15</v>
      </c>
      <c r="G109" s="16">
        <f>C109*D108/D109</f>
        <v>15.111111111111111</v>
      </c>
      <c r="H109" s="16">
        <f t="shared" si="150"/>
        <v>8.1699346405228186E-4</v>
      </c>
      <c r="I109" s="16"/>
      <c r="J109" s="16"/>
      <c r="K109" s="16"/>
      <c r="L109" s="14"/>
      <c r="M109" s="14"/>
      <c r="N109" s="14"/>
      <c r="O109" s="14"/>
    </row>
    <row r="110" spans="1:15" ht="15.75" customHeight="1">
      <c r="A110" s="13"/>
      <c r="F110" s="14">
        <f t="shared" ref="F110:F111" si="152">B111</f>
        <v>2</v>
      </c>
      <c r="G110" s="14">
        <f>B113*D111/D113</f>
        <v>2.2222222222222223</v>
      </c>
      <c r="H110" s="14">
        <f t="shared" ref="H110:H111" si="153">((B111-G110)^2)/G110</f>
        <v>2.222222222222224E-2</v>
      </c>
    </row>
    <row r="111" spans="1:15" ht="15.75" customHeight="1">
      <c r="A111" s="13" t="s">
        <v>36</v>
      </c>
      <c r="B111" s="14">
        <v>2</v>
      </c>
      <c r="C111" s="14">
        <v>2</v>
      </c>
      <c r="D111" s="14">
        <f t="shared" ref="D111:D113" si="154">SUM(B111:C111)</f>
        <v>4</v>
      </c>
      <c r="F111" s="14">
        <f t="shared" si="152"/>
        <v>18</v>
      </c>
      <c r="G111" s="14">
        <f>B113*D112/D113</f>
        <v>17.777777777777779</v>
      </c>
      <c r="H111" s="14">
        <f t="shared" si="153"/>
        <v>2.7777777777777579E-3</v>
      </c>
      <c r="I111" s="13">
        <f>SUM(H110:H113)</f>
        <v>5.6249999999999994E-2</v>
      </c>
      <c r="J111" s="13" t="s">
        <v>58</v>
      </c>
    </row>
    <row r="112" spans="1:15" ht="15.75" customHeight="1">
      <c r="A112" s="13" t="s">
        <v>84</v>
      </c>
      <c r="B112" s="14">
        <v>18</v>
      </c>
      <c r="C112" s="14">
        <v>14</v>
      </c>
      <c r="D112" s="14">
        <f t="shared" si="154"/>
        <v>32</v>
      </c>
      <c r="F112" s="14">
        <f t="shared" ref="F112:F113" si="155">C111</f>
        <v>2</v>
      </c>
      <c r="G112" s="14">
        <f>C113*D111/D113</f>
        <v>1.7777777777777777</v>
      </c>
      <c r="H112" s="14">
        <f t="shared" ref="H112:H113" si="156">((C111-G112)^2)/G112</f>
        <v>2.7777777777777804E-2</v>
      </c>
    </row>
    <row r="113" spans="1:15" ht="15.75" customHeight="1">
      <c r="A113" s="13" t="s">
        <v>47</v>
      </c>
      <c r="B113" s="14">
        <f t="shared" ref="B113:C113" si="157">SUM(B111:B112)</f>
        <v>20</v>
      </c>
      <c r="C113" s="14">
        <f t="shared" si="157"/>
        <v>16</v>
      </c>
      <c r="D113" s="14">
        <f t="shared" si="154"/>
        <v>36</v>
      </c>
      <c r="F113" s="16">
        <f t="shared" si="155"/>
        <v>14</v>
      </c>
      <c r="G113" s="16">
        <f>C113*D112/D113</f>
        <v>14.222222222222221</v>
      </c>
      <c r="H113" s="16">
        <f t="shared" si="156"/>
        <v>3.4722222222221977E-3</v>
      </c>
      <c r="I113" s="16"/>
      <c r="J113" s="16"/>
      <c r="K113" s="16"/>
      <c r="L113" s="14"/>
      <c r="M113" s="14"/>
      <c r="N113" s="14"/>
      <c r="O113" s="14"/>
    </row>
    <row r="114" spans="1:15" ht="15.75" customHeight="1">
      <c r="A114" s="13"/>
      <c r="F114" s="14">
        <f t="shared" ref="F114:F115" si="158">B115</f>
        <v>2</v>
      </c>
      <c r="G114" s="14">
        <f>B117*D115/D117</f>
        <v>3.8888888888888888</v>
      </c>
      <c r="H114" s="14">
        <f t="shared" ref="H114:H115" si="159">((B115-G114)^2)/G114</f>
        <v>0.91746031746031742</v>
      </c>
    </row>
    <row r="115" spans="1:15" ht="15.75" customHeight="1">
      <c r="A115" s="13" t="s">
        <v>37</v>
      </c>
      <c r="B115" s="14">
        <v>2</v>
      </c>
      <c r="C115" s="14">
        <v>5</v>
      </c>
      <c r="D115" s="14">
        <f t="shared" ref="D115:D117" si="160">SUM(B115:C115)</f>
        <v>7</v>
      </c>
      <c r="F115" s="14">
        <f t="shared" si="158"/>
        <v>18</v>
      </c>
      <c r="G115" s="14">
        <f>B117*D116/D117</f>
        <v>16.111111111111111</v>
      </c>
      <c r="H115" s="14">
        <f t="shared" si="159"/>
        <v>0.22145593869731811</v>
      </c>
      <c r="I115" s="13">
        <f>SUM(H114:H117)</f>
        <v>2.5625615763546801</v>
      </c>
      <c r="J115" s="13" t="s">
        <v>58</v>
      </c>
    </row>
    <row r="116" spans="1:15" ht="15.75" customHeight="1">
      <c r="A116" s="13" t="s">
        <v>84</v>
      </c>
      <c r="B116" s="14">
        <v>18</v>
      </c>
      <c r="C116" s="14">
        <v>11</v>
      </c>
      <c r="D116" s="14">
        <f t="shared" si="160"/>
        <v>29</v>
      </c>
      <c r="F116" s="14">
        <f t="shared" ref="F116:F117" si="161">C115</f>
        <v>5</v>
      </c>
      <c r="G116" s="14">
        <f>C117*D115/D117</f>
        <v>3.1111111111111112</v>
      </c>
      <c r="H116" s="14">
        <f t="shared" ref="H116:H117" si="162">((C115-G116)^2)/G116</f>
        <v>1.1468253968253967</v>
      </c>
    </row>
    <row r="117" spans="1:15" ht="15.75" customHeight="1">
      <c r="A117" s="13" t="s">
        <v>47</v>
      </c>
      <c r="B117" s="14">
        <f t="shared" ref="B117:C117" si="163">SUM(B115:B116)</f>
        <v>20</v>
      </c>
      <c r="C117" s="14">
        <f t="shared" si="163"/>
        <v>16</v>
      </c>
      <c r="D117" s="14">
        <f t="shared" si="160"/>
        <v>36</v>
      </c>
      <c r="F117" s="16">
        <f t="shared" si="161"/>
        <v>11</v>
      </c>
      <c r="G117" s="16">
        <f>C117*D116/D117</f>
        <v>12.888888888888889</v>
      </c>
      <c r="H117" s="16">
        <f t="shared" si="162"/>
        <v>0.27681992337164762</v>
      </c>
      <c r="I117" s="16"/>
      <c r="J117" s="16"/>
      <c r="K117" s="16"/>
      <c r="L117" s="14"/>
      <c r="M117" s="14"/>
      <c r="N117" s="14"/>
      <c r="O117" s="14"/>
    </row>
    <row r="118" spans="1:15" ht="15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4"/>
      <c r="M118" s="14"/>
      <c r="N118" s="14"/>
      <c r="O118" s="14"/>
    </row>
    <row r="119" spans="1:15" ht="15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4"/>
      <c r="M119" s="14"/>
      <c r="N119" s="14"/>
      <c r="O119" s="14"/>
    </row>
    <row r="120" spans="1:15" ht="15.75" customHeight="1">
      <c r="A120" s="15" t="s">
        <v>25</v>
      </c>
      <c r="B120" s="12" t="s">
        <v>65</v>
      </c>
      <c r="C120" s="12" t="s">
        <v>57</v>
      </c>
      <c r="D120" s="13" t="s">
        <v>47</v>
      </c>
      <c r="E120" s="14">
        <f>(2-1)*(2-1)</f>
        <v>1</v>
      </c>
      <c r="F120" s="14">
        <f t="shared" ref="F120:F121" si="164">B121</f>
        <v>0</v>
      </c>
      <c r="G120" s="14">
        <f>B123*D121/D123</f>
        <v>0</v>
      </c>
      <c r="H120" s="14">
        <v>0</v>
      </c>
      <c r="I120" s="13">
        <f>SUM(H120:H123)</f>
        <v>0</v>
      </c>
      <c r="J120" s="13" t="s">
        <v>58</v>
      </c>
    </row>
    <row r="121" spans="1:15" ht="15.75" customHeight="1">
      <c r="A121" s="13" t="s">
        <v>27</v>
      </c>
      <c r="B121" s="14">
        <v>0</v>
      </c>
      <c r="C121" s="14">
        <v>0</v>
      </c>
      <c r="D121" s="14">
        <f t="shared" ref="D121:D123" si="165">SUM(B121:C121)</f>
        <v>0</v>
      </c>
      <c r="F121" s="14">
        <f t="shared" si="164"/>
        <v>72</v>
      </c>
      <c r="G121" s="14">
        <f>B123*D122/D123</f>
        <v>72</v>
      </c>
      <c r="H121" s="14">
        <f>((B122-G121)^2)/G121</f>
        <v>0</v>
      </c>
      <c r="I121" s="13" t="s">
        <v>67</v>
      </c>
      <c r="J121" s="13">
        <v>3.84</v>
      </c>
    </row>
    <row r="122" spans="1:15" ht="15.75" customHeight="1">
      <c r="A122" s="13" t="s">
        <v>81</v>
      </c>
      <c r="B122" s="14">
        <v>72</v>
      </c>
      <c r="C122" s="14">
        <v>46</v>
      </c>
      <c r="D122" s="14">
        <f t="shared" si="165"/>
        <v>118</v>
      </c>
      <c r="F122" s="14">
        <f t="shared" ref="F122:F123" si="166">C121</f>
        <v>0</v>
      </c>
      <c r="G122" s="14">
        <f>C123*D121/D123</f>
        <v>0</v>
      </c>
      <c r="H122" s="14">
        <v>0</v>
      </c>
      <c r="J122" s="13"/>
    </row>
    <row r="123" spans="1:15" ht="15.75" customHeight="1">
      <c r="A123" s="13" t="s">
        <v>47</v>
      </c>
      <c r="B123" s="14">
        <f t="shared" ref="B123:C123" si="167">SUM(B121:B122)</f>
        <v>72</v>
      </c>
      <c r="C123" s="14">
        <f t="shared" si="167"/>
        <v>46</v>
      </c>
      <c r="D123" s="14">
        <f t="shared" si="165"/>
        <v>118</v>
      </c>
      <c r="F123" s="16">
        <f t="shared" si="166"/>
        <v>46</v>
      </c>
      <c r="G123" s="16">
        <f>C123*D122/D123</f>
        <v>46</v>
      </c>
      <c r="H123" s="16">
        <f>((C122-G123)^2)/G123</f>
        <v>0</v>
      </c>
      <c r="I123" s="16"/>
      <c r="J123" s="16"/>
      <c r="K123" s="16"/>
      <c r="L123" s="14"/>
      <c r="M123" s="14"/>
      <c r="N123" s="14"/>
      <c r="O123" s="14"/>
    </row>
    <row r="124" spans="1:15" ht="15.75" customHeight="1">
      <c r="A124" s="15" t="s">
        <v>28</v>
      </c>
      <c r="B124" s="12" t="s">
        <v>65</v>
      </c>
      <c r="C124" s="22" t="s">
        <v>57</v>
      </c>
      <c r="D124" s="13" t="s">
        <v>47</v>
      </c>
      <c r="E124" s="14">
        <f>(2-1)*(2-1)</f>
        <v>1</v>
      </c>
      <c r="F124" s="14">
        <f t="shared" ref="F124:F125" si="168">B125</f>
        <v>57</v>
      </c>
      <c r="G124" s="14">
        <f>B127*D125/D127</f>
        <v>53.084745762711862</v>
      </c>
      <c r="H124" s="23">
        <f t="shared" ref="H124:H125" si="169">((B125-G124)^2)/G124</f>
        <v>0.28876875121761197</v>
      </c>
      <c r="I124" s="23"/>
      <c r="J124" s="24"/>
      <c r="K124" s="23"/>
      <c r="L124" s="14"/>
      <c r="M124" s="14"/>
      <c r="N124" s="14"/>
    </row>
    <row r="125" spans="1:15" ht="15.75" customHeight="1">
      <c r="A125" s="13" t="s">
        <v>29</v>
      </c>
      <c r="B125" s="14">
        <v>57</v>
      </c>
      <c r="C125" s="23">
        <v>30</v>
      </c>
      <c r="D125" s="23">
        <f t="shared" ref="D125:D127" si="170">SUM(B125:C125)</f>
        <v>87</v>
      </c>
      <c r="E125" s="23"/>
      <c r="F125" s="14">
        <f t="shared" si="168"/>
        <v>15</v>
      </c>
      <c r="G125" s="14">
        <f>B127*D126/D127</f>
        <v>18.915254237288135</v>
      </c>
      <c r="H125" s="23">
        <f t="shared" si="169"/>
        <v>0.810415527610716</v>
      </c>
      <c r="I125" s="24">
        <f>SUM(H124:H127)</f>
        <v>2.819646628298754</v>
      </c>
      <c r="J125" s="13" t="s">
        <v>58</v>
      </c>
      <c r="K125" s="23"/>
      <c r="L125" s="14"/>
      <c r="M125" s="14"/>
      <c r="N125" s="14"/>
    </row>
    <row r="126" spans="1:15" ht="15.75" customHeight="1">
      <c r="A126" s="13" t="s">
        <v>81</v>
      </c>
      <c r="B126" s="14">
        <v>15</v>
      </c>
      <c r="C126" s="23">
        <v>16</v>
      </c>
      <c r="D126" s="23">
        <f t="shared" si="170"/>
        <v>31</v>
      </c>
      <c r="E126" s="23"/>
      <c r="F126" s="14">
        <f t="shared" ref="F126:F127" si="171">C125</f>
        <v>30</v>
      </c>
      <c r="G126" s="14">
        <f>C127*D125/D127</f>
        <v>33.915254237288138</v>
      </c>
      <c r="H126" s="23">
        <f t="shared" ref="H126:H127" si="172">((C125-G126)^2)/G126</f>
        <v>0.4519858714710448</v>
      </c>
      <c r="I126" s="23"/>
      <c r="J126" s="23"/>
      <c r="K126" s="23"/>
      <c r="L126" s="14"/>
      <c r="M126" s="14"/>
      <c r="N126" s="14"/>
    </row>
    <row r="127" spans="1:15" ht="15.75" customHeight="1">
      <c r="A127" s="13" t="s">
        <v>47</v>
      </c>
      <c r="B127" s="14">
        <f t="shared" ref="B127:C127" si="173">SUM(B125:B126)</f>
        <v>72</v>
      </c>
      <c r="C127" s="23">
        <f t="shared" si="173"/>
        <v>46</v>
      </c>
      <c r="D127" s="23">
        <f t="shared" si="170"/>
        <v>118</v>
      </c>
      <c r="E127" s="23"/>
      <c r="F127" s="16">
        <f t="shared" si="171"/>
        <v>16</v>
      </c>
      <c r="G127" s="16">
        <f>C127*D126/D127</f>
        <v>12.084745762711865</v>
      </c>
      <c r="H127" s="25">
        <f t="shared" si="172"/>
        <v>1.2684764779993813</v>
      </c>
      <c r="I127" s="25"/>
      <c r="J127" s="25"/>
      <c r="K127" s="25"/>
      <c r="L127" s="14"/>
      <c r="M127" s="14"/>
      <c r="N127" s="14"/>
      <c r="O127" s="14"/>
    </row>
    <row r="128" spans="1:15" ht="15.75" customHeight="1">
      <c r="A128" s="15" t="s">
        <v>82</v>
      </c>
      <c r="B128" s="12" t="s">
        <v>65</v>
      </c>
      <c r="C128" s="12" t="s">
        <v>57</v>
      </c>
      <c r="D128" s="13" t="s">
        <v>47</v>
      </c>
      <c r="E128" s="14">
        <f>(2-1)*(2-1)</f>
        <v>1</v>
      </c>
      <c r="F128" s="14">
        <f t="shared" ref="F128:F129" si="174">B129</f>
        <v>7</v>
      </c>
      <c r="G128" s="14">
        <f>B131*D129/D131</f>
        <v>7.3220338983050848</v>
      </c>
      <c r="H128" s="14">
        <f t="shared" ref="H128:H129" si="175">((B129-G128)^2)/G128</f>
        <v>1.4163527934714377E-2</v>
      </c>
    </row>
    <row r="129" spans="1:15" ht="15.75" customHeight="1">
      <c r="A129" s="13" t="s">
        <v>32</v>
      </c>
      <c r="B129" s="14">
        <v>7</v>
      </c>
      <c r="C129" s="14">
        <v>5</v>
      </c>
      <c r="D129" s="14">
        <f t="shared" ref="D129:D131" si="176">SUM(B129:C129)</f>
        <v>12</v>
      </c>
      <c r="F129" s="14">
        <f t="shared" si="174"/>
        <v>65</v>
      </c>
      <c r="G129" s="14">
        <f>B131*D130/D131</f>
        <v>64.677966101694921</v>
      </c>
      <c r="H129" s="14">
        <f t="shared" si="175"/>
        <v>1.6034182567600651E-3</v>
      </c>
      <c r="I129" s="13">
        <f>SUM(H128:H131)</f>
        <v>4.0445644578130206E-2</v>
      </c>
      <c r="J129" s="13" t="s">
        <v>58</v>
      </c>
    </row>
    <row r="130" spans="1:15" ht="15.75" customHeight="1">
      <c r="A130" s="13" t="s">
        <v>81</v>
      </c>
      <c r="B130" s="14">
        <v>65</v>
      </c>
      <c r="C130" s="14">
        <v>41</v>
      </c>
      <c r="D130" s="14">
        <f t="shared" si="176"/>
        <v>106</v>
      </c>
      <c r="F130" s="14">
        <f t="shared" ref="F130:F131" si="177">C129</f>
        <v>5</v>
      </c>
      <c r="G130" s="14">
        <f>C131*D129/D131</f>
        <v>4.6779661016949152</v>
      </c>
      <c r="H130" s="14">
        <f t="shared" ref="H130:H131" si="178">((C129-G130)^2)/G130</f>
        <v>2.2169000245639895E-2</v>
      </c>
    </row>
    <row r="131" spans="1:15" ht="15.75" customHeight="1">
      <c r="A131" s="13" t="s">
        <v>47</v>
      </c>
      <c r="B131" s="14">
        <f t="shared" ref="B131:C131" si="179">SUM(B129:B130)</f>
        <v>72</v>
      </c>
      <c r="C131" s="14">
        <f t="shared" si="179"/>
        <v>46</v>
      </c>
      <c r="D131" s="14">
        <f t="shared" si="176"/>
        <v>118</v>
      </c>
      <c r="F131" s="16">
        <f t="shared" si="177"/>
        <v>41</v>
      </c>
      <c r="G131" s="16">
        <f>C131*D130/D131</f>
        <v>41.322033898305087</v>
      </c>
      <c r="H131" s="16">
        <f t="shared" si="178"/>
        <v>2.5096981410158651E-3</v>
      </c>
      <c r="I131" s="16"/>
      <c r="J131" s="16"/>
      <c r="K131" s="16"/>
      <c r="L131" s="14"/>
      <c r="M131" s="14"/>
      <c r="N131" s="14"/>
      <c r="O131" s="14"/>
    </row>
    <row r="132" spans="1:15" ht="15.75" customHeight="1">
      <c r="A132" s="13"/>
      <c r="F132" s="14">
        <f t="shared" ref="F132:F133" si="180">B133</f>
        <v>1</v>
      </c>
      <c r="G132" s="14">
        <f>B135*D133/D135</f>
        <v>1.2203389830508475</v>
      </c>
      <c r="H132" s="14">
        <f t="shared" ref="H132:H133" si="181">((B133-G132)^2)/G132</f>
        <v>3.9783427495291929E-2</v>
      </c>
    </row>
    <row r="133" spans="1:15" ht="15.75" customHeight="1">
      <c r="A133" s="13" t="s">
        <v>83</v>
      </c>
      <c r="B133" s="14">
        <v>1</v>
      </c>
      <c r="C133" s="14">
        <v>1</v>
      </c>
      <c r="D133" s="14">
        <f t="shared" ref="D133:D135" si="182">SUM(B133:C133)</f>
        <v>2</v>
      </c>
      <c r="F133" s="14">
        <f t="shared" si="180"/>
        <v>71</v>
      </c>
      <c r="G133" s="14">
        <f>B135*D134/D135</f>
        <v>70.779661016949149</v>
      </c>
      <c r="H133" s="14">
        <f t="shared" si="181"/>
        <v>6.8592116371195343E-4</v>
      </c>
      <c r="I133" s="13">
        <f>SUM(H132:H135)</f>
        <v>0.10381267699483591</v>
      </c>
      <c r="J133" s="13" t="s">
        <v>58</v>
      </c>
    </row>
    <row r="134" spans="1:15" ht="15.75" customHeight="1">
      <c r="A134" s="13" t="s">
        <v>81</v>
      </c>
      <c r="B134" s="14">
        <v>71</v>
      </c>
      <c r="C134" s="14">
        <v>45</v>
      </c>
      <c r="D134" s="14">
        <f t="shared" si="182"/>
        <v>116</v>
      </c>
      <c r="F134" s="14">
        <f t="shared" ref="F134:F135" si="183">C133</f>
        <v>1</v>
      </c>
      <c r="G134" s="14">
        <f>C135*D133/D135</f>
        <v>0.77966101694915257</v>
      </c>
      <c r="H134" s="14">
        <f t="shared" ref="H134:H135" si="184">((C133-G134)^2)/G134</f>
        <v>6.2269712601326438E-2</v>
      </c>
    </row>
    <row r="135" spans="1:15" ht="15.75" customHeight="1">
      <c r="A135" s="13" t="s">
        <v>47</v>
      </c>
      <c r="B135" s="14">
        <f t="shared" ref="B135:C135" si="185">SUM(B133:B134)</f>
        <v>72</v>
      </c>
      <c r="C135" s="14">
        <f t="shared" si="185"/>
        <v>46</v>
      </c>
      <c r="D135" s="14">
        <f t="shared" si="182"/>
        <v>118</v>
      </c>
      <c r="F135" s="16">
        <f t="shared" si="183"/>
        <v>45</v>
      </c>
      <c r="G135" s="16">
        <f>C135*D134/D135</f>
        <v>45.220338983050844</v>
      </c>
      <c r="H135" s="16">
        <f t="shared" si="184"/>
        <v>1.073615734505597E-3</v>
      </c>
      <c r="I135" s="16"/>
      <c r="J135" s="16"/>
      <c r="K135" s="16"/>
      <c r="L135" s="14"/>
      <c r="M135" s="14"/>
      <c r="N135" s="14"/>
      <c r="O135" s="14"/>
    </row>
    <row r="136" spans="1:15" ht="15.75" customHeight="1">
      <c r="A136" s="13"/>
      <c r="F136" s="14">
        <f t="shared" ref="F136:F137" si="186">B137</f>
        <v>2</v>
      </c>
      <c r="G136" s="14">
        <f>B139*D137/D139</f>
        <v>2.4406779661016951</v>
      </c>
      <c r="H136" s="14">
        <f t="shared" ref="H136:H137" si="187">((B137-G136)^2)/G136</f>
        <v>7.9566854990583857E-2</v>
      </c>
    </row>
    <row r="137" spans="1:15" ht="15.75" customHeight="1">
      <c r="A137" s="13" t="s">
        <v>34</v>
      </c>
      <c r="B137" s="14">
        <v>2</v>
      </c>
      <c r="C137" s="14">
        <v>2</v>
      </c>
      <c r="D137" s="14">
        <f t="shared" ref="D137:D139" si="188">SUM(B137:C137)</f>
        <v>4</v>
      </c>
      <c r="F137" s="14">
        <f t="shared" si="186"/>
        <v>70</v>
      </c>
      <c r="G137" s="14">
        <f>B139*D138/D139</f>
        <v>69.559322033898312</v>
      </c>
      <c r="H137" s="14">
        <f t="shared" si="187"/>
        <v>2.7918194733537348E-3</v>
      </c>
      <c r="I137" s="13">
        <f>SUM(H136:H139)</f>
        <v>0.211267904059666</v>
      </c>
      <c r="J137" s="13" t="s">
        <v>58</v>
      </c>
    </row>
    <row r="138" spans="1:15" ht="15.75" customHeight="1">
      <c r="A138" s="13" t="s">
        <v>81</v>
      </c>
      <c r="B138" s="14">
        <v>70</v>
      </c>
      <c r="C138" s="14">
        <v>44</v>
      </c>
      <c r="D138" s="14">
        <f t="shared" si="188"/>
        <v>114</v>
      </c>
      <c r="F138" s="14">
        <f t="shared" ref="F138:F139" si="189">C137</f>
        <v>2</v>
      </c>
      <c r="G138" s="14">
        <f>C139*D137/D139</f>
        <v>1.5593220338983051</v>
      </c>
      <c r="H138" s="14">
        <f t="shared" ref="H138:H139" si="190">((C137-G138)^2)/G138</f>
        <v>0.12453942520265288</v>
      </c>
    </row>
    <row r="139" spans="1:15" ht="15.75" customHeight="1">
      <c r="A139" s="13" t="s">
        <v>47</v>
      </c>
      <c r="B139" s="14">
        <f t="shared" ref="B139:C139" si="191">SUM(B137:B138)</f>
        <v>72</v>
      </c>
      <c r="C139" s="14">
        <f t="shared" si="191"/>
        <v>46</v>
      </c>
      <c r="D139" s="14">
        <f t="shared" si="188"/>
        <v>118</v>
      </c>
      <c r="F139" s="16">
        <f t="shared" si="189"/>
        <v>44</v>
      </c>
      <c r="G139" s="16">
        <f>C139*D138/D139</f>
        <v>44.440677966101696</v>
      </c>
      <c r="H139" s="16">
        <f t="shared" si="190"/>
        <v>4.3698043930755527E-3</v>
      </c>
      <c r="I139" s="16"/>
      <c r="J139" s="16"/>
      <c r="K139" s="16"/>
      <c r="L139" s="14"/>
      <c r="M139" s="14"/>
      <c r="N139" s="14"/>
      <c r="O139" s="14"/>
    </row>
    <row r="140" spans="1:15" ht="15.75" customHeight="1">
      <c r="B140" s="13"/>
      <c r="F140" s="14">
        <f t="shared" ref="F140:F141" si="192">B141</f>
        <v>1</v>
      </c>
      <c r="G140" s="14">
        <f>B143*D141/D143</f>
        <v>1.2203389830508475</v>
      </c>
      <c r="H140" s="14">
        <f t="shared" ref="H140:H141" si="193">((B141-G140)^2)/G140</f>
        <v>3.9783427495291929E-2</v>
      </c>
    </row>
    <row r="141" spans="1:15" ht="15.75" customHeight="1">
      <c r="A141" s="13" t="s">
        <v>35</v>
      </c>
      <c r="B141" s="14">
        <v>1</v>
      </c>
      <c r="C141" s="14">
        <v>1</v>
      </c>
      <c r="D141" s="14">
        <f t="shared" ref="D141:D143" si="194">SUM(B141:C141)</f>
        <v>2</v>
      </c>
      <c r="F141" s="14">
        <f t="shared" si="192"/>
        <v>71</v>
      </c>
      <c r="G141" s="14">
        <f>B143*D142/D143</f>
        <v>70.779661016949149</v>
      </c>
      <c r="H141" s="14">
        <f t="shared" si="193"/>
        <v>6.8592116371195343E-4</v>
      </c>
      <c r="I141" s="13">
        <f>SUM(H140:H143)</f>
        <v>0.10381267699483591</v>
      </c>
      <c r="J141" s="13" t="s">
        <v>58</v>
      </c>
    </row>
    <row r="142" spans="1:15" ht="15.75" customHeight="1">
      <c r="A142" s="13" t="s">
        <v>81</v>
      </c>
      <c r="B142" s="14">
        <v>71</v>
      </c>
      <c r="C142" s="14">
        <v>45</v>
      </c>
      <c r="D142" s="14">
        <f t="shared" si="194"/>
        <v>116</v>
      </c>
      <c r="F142" s="14">
        <f t="shared" ref="F142:F143" si="195">C141</f>
        <v>1</v>
      </c>
      <c r="G142" s="14">
        <f>C143*D141/D143</f>
        <v>0.77966101694915257</v>
      </c>
      <c r="H142" s="14">
        <f t="shared" ref="H142:H143" si="196">((C141-G142)^2)/G142</f>
        <v>6.2269712601326438E-2</v>
      </c>
    </row>
    <row r="143" spans="1:15" ht="15.75" customHeight="1">
      <c r="A143" s="13" t="s">
        <v>47</v>
      </c>
      <c r="B143" s="14">
        <f t="shared" ref="B143:C143" si="197">SUM(B141:B142)</f>
        <v>72</v>
      </c>
      <c r="C143" s="14">
        <f t="shared" si="197"/>
        <v>46</v>
      </c>
      <c r="D143" s="14">
        <f t="shared" si="194"/>
        <v>118</v>
      </c>
      <c r="F143" s="16">
        <f t="shared" si="195"/>
        <v>45</v>
      </c>
      <c r="G143" s="16">
        <f>C143*D142/D143</f>
        <v>45.220338983050844</v>
      </c>
      <c r="H143" s="16">
        <f t="shared" si="196"/>
        <v>1.073615734505597E-3</v>
      </c>
      <c r="I143" s="16"/>
      <c r="J143" s="16"/>
      <c r="K143" s="16"/>
      <c r="L143" s="14"/>
      <c r="M143" s="14"/>
      <c r="N143" s="14"/>
      <c r="O143" s="14"/>
    </row>
    <row r="144" spans="1:15" ht="15.75" customHeight="1">
      <c r="A144" s="13"/>
      <c r="F144" s="14">
        <f t="shared" ref="F144:F145" si="198">B145</f>
        <v>2</v>
      </c>
      <c r="G144" s="14">
        <f>B147*D145/D147</f>
        <v>2.4406779661016951</v>
      </c>
      <c r="H144" s="14">
        <f t="shared" ref="H144:H145" si="199">((B145-G144)^2)/G144</f>
        <v>7.9566854990583857E-2</v>
      </c>
    </row>
    <row r="145" spans="1:15" ht="15.75" customHeight="1">
      <c r="A145" s="13" t="s">
        <v>36</v>
      </c>
      <c r="B145" s="14">
        <v>2</v>
      </c>
      <c r="C145" s="14">
        <v>2</v>
      </c>
      <c r="D145" s="14">
        <f t="shared" ref="D145:D147" si="200">SUM(B145:C145)</f>
        <v>4</v>
      </c>
      <c r="F145" s="14">
        <f t="shared" si="198"/>
        <v>70</v>
      </c>
      <c r="G145" s="14">
        <f>B147*D146/D147</f>
        <v>69.559322033898312</v>
      </c>
      <c r="H145" s="14">
        <f t="shared" si="199"/>
        <v>2.7918194733537348E-3</v>
      </c>
      <c r="I145" s="13">
        <f>SUM(H144:H147)</f>
        <v>0.211267904059666</v>
      </c>
      <c r="J145" s="13" t="s">
        <v>58</v>
      </c>
    </row>
    <row r="146" spans="1:15" ht="15.75" customHeight="1">
      <c r="A146" s="13" t="s">
        <v>81</v>
      </c>
      <c r="B146" s="14">
        <v>70</v>
      </c>
      <c r="C146" s="14">
        <v>44</v>
      </c>
      <c r="D146" s="14">
        <f t="shared" si="200"/>
        <v>114</v>
      </c>
      <c r="F146" s="14">
        <f t="shared" ref="F146:F147" si="201">C145</f>
        <v>2</v>
      </c>
      <c r="G146" s="14">
        <f>C147*D145/D147</f>
        <v>1.5593220338983051</v>
      </c>
      <c r="H146" s="14">
        <f t="shared" ref="H146:H147" si="202">((C145-G146)^2)/G146</f>
        <v>0.12453942520265288</v>
      </c>
    </row>
    <row r="147" spans="1:15" ht="15.75" customHeight="1">
      <c r="A147" s="13" t="s">
        <v>47</v>
      </c>
      <c r="B147" s="14">
        <f t="shared" ref="B147:C147" si="203">SUM(B145:B146)</f>
        <v>72</v>
      </c>
      <c r="C147" s="14">
        <f t="shared" si="203"/>
        <v>46</v>
      </c>
      <c r="D147" s="14">
        <f t="shared" si="200"/>
        <v>118</v>
      </c>
      <c r="F147" s="16">
        <f t="shared" si="201"/>
        <v>44</v>
      </c>
      <c r="G147" s="16">
        <f>C147*D146/D147</f>
        <v>44.440677966101696</v>
      </c>
      <c r="H147" s="16">
        <f t="shared" si="202"/>
        <v>4.3698043930755527E-3</v>
      </c>
      <c r="I147" s="16"/>
      <c r="J147" s="16"/>
      <c r="K147" s="16"/>
      <c r="L147" s="14"/>
      <c r="M147" s="14"/>
      <c r="N147" s="14"/>
      <c r="O147" s="14"/>
    </row>
    <row r="148" spans="1:15" ht="15.75" customHeight="1">
      <c r="A148" s="13"/>
      <c r="F148" s="14">
        <f t="shared" ref="F148:F149" si="204">B149</f>
        <v>2</v>
      </c>
      <c r="G148" s="14">
        <f>B151*D149/D151</f>
        <v>4.2711864406779663</v>
      </c>
      <c r="H148" s="14">
        <f t="shared" ref="H148:H149" si="205">((B149-G148)^2)/G148</f>
        <v>1.2076943771859028</v>
      </c>
    </row>
    <row r="149" spans="1:15" ht="15.75" customHeight="1">
      <c r="A149" s="13" t="s">
        <v>37</v>
      </c>
      <c r="B149" s="14">
        <v>2</v>
      </c>
      <c r="C149" s="14">
        <v>5</v>
      </c>
      <c r="D149" s="14">
        <f t="shared" ref="D149:D151" si="206">SUM(B149:C149)</f>
        <v>7</v>
      </c>
      <c r="F149" s="14">
        <f t="shared" si="204"/>
        <v>70</v>
      </c>
      <c r="G149" s="14">
        <f>B151*D150/D151</f>
        <v>67.728813559322035</v>
      </c>
      <c r="H149" s="14">
        <f t="shared" si="205"/>
        <v>7.6160906669381204E-2</v>
      </c>
      <c r="I149" s="13">
        <f>SUM(H148:H151)</f>
        <v>3.2933679020635545</v>
      </c>
      <c r="J149" s="13" t="s">
        <v>58</v>
      </c>
    </row>
    <row r="150" spans="1:15" ht="15.75" customHeight="1">
      <c r="A150" s="13" t="s">
        <v>81</v>
      </c>
      <c r="B150" s="14">
        <v>70</v>
      </c>
      <c r="C150" s="14">
        <v>41</v>
      </c>
      <c r="D150" s="14">
        <f t="shared" si="206"/>
        <v>111</v>
      </c>
      <c r="F150" s="14">
        <f t="shared" ref="F150:F151" si="207">C149</f>
        <v>5</v>
      </c>
      <c r="G150" s="14">
        <f>C151*D149/D151</f>
        <v>2.7288135593220337</v>
      </c>
      <c r="H150" s="14">
        <f t="shared" ref="H150:H151" si="208">((C149-G150)^2)/G150</f>
        <v>1.8903042425518479</v>
      </c>
    </row>
    <row r="151" spans="1:15" ht="15.75" customHeight="1">
      <c r="A151" s="13" t="s">
        <v>47</v>
      </c>
      <c r="B151" s="14">
        <f t="shared" ref="B151:C151" si="209">SUM(B149:B150)</f>
        <v>72</v>
      </c>
      <c r="C151" s="14">
        <f t="shared" si="209"/>
        <v>46</v>
      </c>
      <c r="D151" s="14">
        <f t="shared" si="206"/>
        <v>118</v>
      </c>
      <c r="F151" s="16">
        <f t="shared" si="207"/>
        <v>41</v>
      </c>
      <c r="G151" s="16">
        <f>C151*D150/D151</f>
        <v>43.271186440677965</v>
      </c>
      <c r="H151" s="16">
        <f t="shared" si="208"/>
        <v>0.11920837565642275</v>
      </c>
      <c r="I151" s="16"/>
      <c r="J151" s="16"/>
      <c r="K151" s="16"/>
      <c r="L151" s="14"/>
      <c r="M151" s="14"/>
      <c r="N151" s="14"/>
      <c r="O151" s="14"/>
    </row>
    <row r="152" spans="1:15" ht="15.75" customHeight="1">
      <c r="A152" s="13"/>
      <c r="B152" s="12" t="s">
        <v>65</v>
      </c>
      <c r="C152" s="12" t="s">
        <v>57</v>
      </c>
      <c r="D152" s="13" t="s">
        <v>47</v>
      </c>
      <c r="E152" s="14">
        <f>(2-1)*(2-1)</f>
        <v>1</v>
      </c>
      <c r="F152" s="14">
        <f t="shared" ref="F152:F153" si="210">B153</f>
        <v>7</v>
      </c>
      <c r="G152" s="14">
        <f>B155*D153/D155</f>
        <v>5.806451612903226</v>
      </c>
      <c r="H152" s="14">
        <f t="shared" ref="H152:H153" si="211">((B153-G152)^2)/G152</f>
        <v>0.24534050179211461</v>
      </c>
    </row>
    <row r="153" spans="1:15" ht="15.75" customHeight="1">
      <c r="A153" s="13" t="s">
        <v>32</v>
      </c>
      <c r="B153" s="14">
        <v>7</v>
      </c>
      <c r="C153" s="14">
        <v>5</v>
      </c>
      <c r="D153" s="14">
        <f t="shared" ref="D153:D155" si="212">SUM(B153:C153)</f>
        <v>12</v>
      </c>
      <c r="F153" s="14">
        <f t="shared" si="210"/>
        <v>8</v>
      </c>
      <c r="G153" s="14">
        <f>B155*D154/D155</f>
        <v>9.193548387096774</v>
      </c>
      <c r="H153" s="14">
        <f t="shared" si="211"/>
        <v>0.15495189586870398</v>
      </c>
      <c r="I153" s="13">
        <f>SUM(H152:H155)</f>
        <v>0.77556652046783603</v>
      </c>
      <c r="J153" s="13" t="s">
        <v>58</v>
      </c>
    </row>
    <row r="154" spans="1:15" ht="15.75" customHeight="1">
      <c r="A154" s="13" t="s">
        <v>84</v>
      </c>
      <c r="B154" s="14">
        <v>8</v>
      </c>
      <c r="C154" s="14">
        <v>11</v>
      </c>
      <c r="D154" s="14">
        <f t="shared" si="212"/>
        <v>19</v>
      </c>
      <c r="F154" s="14">
        <f t="shared" ref="F154:F155" si="213">C153</f>
        <v>5</v>
      </c>
      <c r="G154" s="14">
        <f>C155*D153/D155</f>
        <v>6.193548387096774</v>
      </c>
      <c r="H154" s="14">
        <f t="shared" ref="H154:H155" si="214">((C153-G154)^2)/G154</f>
        <v>0.23000672043010745</v>
      </c>
    </row>
    <row r="155" spans="1:15" ht="15.75" customHeight="1">
      <c r="A155" s="13" t="s">
        <v>47</v>
      </c>
      <c r="B155" s="14">
        <f t="shared" ref="B155:C155" si="215">SUM(B153:B154)</f>
        <v>15</v>
      </c>
      <c r="C155" s="14">
        <f t="shared" si="215"/>
        <v>16</v>
      </c>
      <c r="D155" s="14">
        <f t="shared" si="212"/>
        <v>31</v>
      </c>
      <c r="F155" s="16">
        <f t="shared" si="213"/>
        <v>11</v>
      </c>
      <c r="G155" s="16">
        <f>C155*D154/D155</f>
        <v>9.806451612903226</v>
      </c>
      <c r="H155" s="16">
        <f t="shared" si="214"/>
        <v>0.14526740237690997</v>
      </c>
      <c r="I155" s="16"/>
      <c r="J155" s="16"/>
      <c r="K155" s="16"/>
      <c r="L155" s="14"/>
      <c r="M155" s="14"/>
      <c r="N155" s="14"/>
      <c r="O155" s="14"/>
    </row>
    <row r="156" spans="1:15" ht="15.75" customHeight="1">
      <c r="A156" s="13"/>
      <c r="F156" s="14">
        <f t="shared" ref="F156:F157" si="216">B157</f>
        <v>1</v>
      </c>
      <c r="G156" s="14">
        <f>B159*D157/D159</f>
        <v>0.967741935483871</v>
      </c>
      <c r="H156" s="14">
        <f t="shared" ref="H156:H157" si="217">((B157-G156)^2)/G156</f>
        <v>1.0752688172042991E-3</v>
      </c>
    </row>
    <row r="157" spans="1:15" ht="15.75" customHeight="1">
      <c r="A157" s="13" t="s">
        <v>86</v>
      </c>
      <c r="B157" s="14">
        <v>1</v>
      </c>
      <c r="C157" s="14">
        <v>1</v>
      </c>
      <c r="D157" s="14">
        <f t="shared" ref="D157:D159" si="218">SUM(B157:C157)</f>
        <v>2</v>
      </c>
      <c r="F157" s="14">
        <f t="shared" si="216"/>
        <v>14</v>
      </c>
      <c r="G157" s="14">
        <f>B159*D158/D159</f>
        <v>14.03225806451613</v>
      </c>
      <c r="H157" s="14">
        <f t="shared" si="217"/>
        <v>7.4156470152024706E-5</v>
      </c>
      <c r="I157" s="13">
        <f>SUM(H156:H159)</f>
        <v>2.2270114942528774E-3</v>
      </c>
      <c r="J157" s="13" t="s">
        <v>58</v>
      </c>
    </row>
    <row r="158" spans="1:15" ht="15.75" customHeight="1">
      <c r="A158" s="13" t="s">
        <v>84</v>
      </c>
      <c r="B158" s="14">
        <v>14</v>
      </c>
      <c r="C158" s="14">
        <v>15</v>
      </c>
      <c r="D158" s="14">
        <f t="shared" si="218"/>
        <v>29</v>
      </c>
      <c r="F158" s="14">
        <f t="shared" ref="F158:F159" si="219">C157</f>
        <v>1</v>
      </c>
      <c r="G158" s="14">
        <f>C159*D157/D159</f>
        <v>1.032258064516129</v>
      </c>
      <c r="H158" s="14">
        <f t="shared" ref="H158:H159" si="220">((C157-G158)^2)/G158</f>
        <v>1.0080645161290305E-3</v>
      </c>
    </row>
    <row r="159" spans="1:15" ht="15.75" customHeight="1">
      <c r="A159" s="13" t="s">
        <v>47</v>
      </c>
      <c r="B159" s="14">
        <f t="shared" ref="B159:C159" si="221">SUM(B157:B158)</f>
        <v>15</v>
      </c>
      <c r="C159" s="14">
        <f t="shared" si="221"/>
        <v>16</v>
      </c>
      <c r="D159" s="14">
        <f t="shared" si="218"/>
        <v>31</v>
      </c>
      <c r="F159" s="16">
        <f t="shared" si="219"/>
        <v>15</v>
      </c>
      <c r="G159" s="16">
        <f>C159*D158/D159</f>
        <v>14.96774193548387</v>
      </c>
      <c r="H159" s="16">
        <f t="shared" si="220"/>
        <v>6.9521690767523165E-5</v>
      </c>
      <c r="I159" s="16"/>
      <c r="J159" s="16"/>
      <c r="K159" s="16"/>
      <c r="L159" s="14"/>
      <c r="M159" s="14"/>
      <c r="N159" s="14"/>
      <c r="O159" s="14"/>
    </row>
    <row r="160" spans="1:15" ht="15.75" customHeight="1">
      <c r="A160" s="13"/>
      <c r="F160" s="14">
        <f t="shared" ref="F160:F161" si="222">B161</f>
        <v>2</v>
      </c>
      <c r="G160" s="14">
        <f>B163*D161/D163</f>
        <v>1.935483870967742</v>
      </c>
      <c r="H160" s="14">
        <f t="shared" ref="H160:H161" si="223">((B161-G160)^2)/G160</f>
        <v>2.1505376344085982E-3</v>
      </c>
    </row>
    <row r="161" spans="1:15" ht="15.75" customHeight="1">
      <c r="A161" s="13" t="s">
        <v>34</v>
      </c>
      <c r="B161" s="14">
        <v>2</v>
      </c>
      <c r="C161" s="14">
        <v>2</v>
      </c>
      <c r="D161" s="14">
        <f t="shared" ref="D161:D163" si="224">SUM(B161:C161)</f>
        <v>4</v>
      </c>
      <c r="F161" s="14">
        <f t="shared" si="222"/>
        <v>13</v>
      </c>
      <c r="G161" s="14">
        <f>B163*D162/D163</f>
        <v>13.064516129032258</v>
      </c>
      <c r="H161" s="14">
        <f t="shared" si="223"/>
        <v>3.1859816806053306E-4</v>
      </c>
      <c r="I161" s="13">
        <f>SUM(H160:H163)</f>
        <v>4.7839506172839422E-3</v>
      </c>
      <c r="J161" s="13" t="s">
        <v>58</v>
      </c>
    </row>
    <row r="162" spans="1:15" ht="15.75" customHeight="1">
      <c r="A162" s="13" t="s">
        <v>84</v>
      </c>
      <c r="B162" s="14">
        <v>13</v>
      </c>
      <c r="C162" s="14">
        <v>14</v>
      </c>
      <c r="D162" s="14">
        <f t="shared" si="224"/>
        <v>27</v>
      </c>
      <c r="F162" s="14">
        <f t="shared" ref="F162:F163" si="225">C161</f>
        <v>2</v>
      </c>
      <c r="G162" s="14">
        <f>C163*D161/D163</f>
        <v>2.064516129032258</v>
      </c>
      <c r="H162" s="14">
        <f t="shared" ref="H162:H163" si="226">((C161-G162)^2)/G162</f>
        <v>2.016129032258061E-3</v>
      </c>
    </row>
    <row r="163" spans="1:15" ht="15.75" customHeight="1">
      <c r="A163" s="13" t="s">
        <v>47</v>
      </c>
      <c r="B163" s="14">
        <f t="shared" ref="B163:C163" si="227">SUM(B161:B162)</f>
        <v>15</v>
      </c>
      <c r="C163" s="14">
        <f t="shared" si="227"/>
        <v>16</v>
      </c>
      <c r="D163" s="14">
        <f t="shared" si="224"/>
        <v>31</v>
      </c>
      <c r="F163" s="16">
        <f t="shared" si="225"/>
        <v>14</v>
      </c>
      <c r="G163" s="16">
        <f>C163*D162/D163</f>
        <v>13.935483870967742</v>
      </c>
      <c r="H163" s="16">
        <f t="shared" si="226"/>
        <v>2.9868578255674974E-4</v>
      </c>
      <c r="I163" s="16"/>
      <c r="J163" s="16"/>
      <c r="K163" s="16"/>
      <c r="L163" s="14"/>
      <c r="M163" s="14"/>
      <c r="N163" s="14"/>
      <c r="O163" s="14"/>
    </row>
    <row r="164" spans="1:15" ht="15.75" customHeight="1">
      <c r="B164" s="13"/>
      <c r="F164" s="14">
        <f t="shared" ref="F164:F165" si="228">B165</f>
        <v>1</v>
      </c>
      <c r="G164" s="14">
        <f>B167*D165/D167</f>
        <v>0.967741935483871</v>
      </c>
      <c r="H164" s="14">
        <f t="shared" ref="H164:H165" si="229">((B165-G164)^2)/G164</f>
        <v>1.0752688172042991E-3</v>
      </c>
    </row>
    <row r="165" spans="1:15" ht="15.75" customHeight="1">
      <c r="A165" s="13" t="s">
        <v>35</v>
      </c>
      <c r="B165" s="14">
        <v>1</v>
      </c>
      <c r="C165" s="14">
        <v>1</v>
      </c>
      <c r="D165" s="14">
        <f t="shared" ref="D165:D167" si="230">SUM(B165:C165)</f>
        <v>2</v>
      </c>
      <c r="F165" s="14">
        <f t="shared" si="228"/>
        <v>14</v>
      </c>
      <c r="G165" s="14">
        <f>B167*D166/D167</f>
        <v>14.03225806451613</v>
      </c>
      <c r="H165" s="14">
        <f t="shared" si="229"/>
        <v>7.4156470152024706E-5</v>
      </c>
      <c r="I165" s="13">
        <f>SUM(H164:H167)</f>
        <v>2.2270114942528774E-3</v>
      </c>
      <c r="J165" s="13" t="s">
        <v>58</v>
      </c>
    </row>
    <row r="166" spans="1:15" ht="15.75" customHeight="1">
      <c r="A166" s="13" t="s">
        <v>84</v>
      </c>
      <c r="B166" s="14">
        <v>14</v>
      </c>
      <c r="C166" s="14">
        <v>15</v>
      </c>
      <c r="D166" s="14">
        <f t="shared" si="230"/>
        <v>29</v>
      </c>
      <c r="F166" s="14">
        <f t="shared" ref="F166:F167" si="231">C165</f>
        <v>1</v>
      </c>
      <c r="G166" s="14">
        <f>C167*D165/D167</f>
        <v>1.032258064516129</v>
      </c>
      <c r="H166" s="14">
        <f t="shared" ref="H166:H167" si="232">((C165-G166)^2)/G166</f>
        <v>1.0080645161290305E-3</v>
      </c>
    </row>
    <row r="167" spans="1:15" ht="15.75" customHeight="1">
      <c r="A167" s="13" t="s">
        <v>47</v>
      </c>
      <c r="B167" s="14">
        <f t="shared" ref="B167:C167" si="233">SUM(B165:B166)</f>
        <v>15</v>
      </c>
      <c r="C167" s="14">
        <f t="shared" si="233"/>
        <v>16</v>
      </c>
      <c r="D167" s="14">
        <f t="shared" si="230"/>
        <v>31</v>
      </c>
      <c r="F167" s="16">
        <f t="shared" si="231"/>
        <v>15</v>
      </c>
      <c r="G167" s="16">
        <f>C167*D166/D167</f>
        <v>14.96774193548387</v>
      </c>
      <c r="H167" s="16">
        <f t="shared" si="232"/>
        <v>6.9521690767523165E-5</v>
      </c>
      <c r="I167" s="16"/>
      <c r="J167" s="16"/>
      <c r="K167" s="16"/>
      <c r="L167" s="14"/>
      <c r="M167" s="14"/>
      <c r="N167" s="14"/>
      <c r="O167" s="14"/>
    </row>
    <row r="168" spans="1:15" ht="15.75" customHeight="1">
      <c r="A168" s="13"/>
      <c r="F168" s="14">
        <f t="shared" ref="F168:F169" si="234">B169</f>
        <v>2</v>
      </c>
      <c r="G168" s="14">
        <f>B171*D169/D171</f>
        <v>1.935483870967742</v>
      </c>
      <c r="H168" s="14">
        <f t="shared" ref="H168:H169" si="235">((B169-G168)^2)/G168</f>
        <v>2.1505376344085982E-3</v>
      </c>
    </row>
    <row r="169" spans="1:15" ht="15.75" customHeight="1">
      <c r="A169" s="13" t="s">
        <v>36</v>
      </c>
      <c r="B169" s="14">
        <v>2</v>
      </c>
      <c r="C169" s="14">
        <v>2</v>
      </c>
      <c r="D169" s="14">
        <f t="shared" ref="D169:D171" si="236">SUM(B169:C169)</f>
        <v>4</v>
      </c>
      <c r="F169" s="14">
        <f t="shared" si="234"/>
        <v>13</v>
      </c>
      <c r="G169" s="14">
        <f>B171*D170/D171</f>
        <v>13.064516129032258</v>
      </c>
      <c r="H169" s="14">
        <f t="shared" si="235"/>
        <v>3.1859816806053306E-4</v>
      </c>
      <c r="I169" s="13">
        <f>SUM(H168:H171)</f>
        <v>4.7839506172839422E-3</v>
      </c>
      <c r="J169" s="13" t="s">
        <v>58</v>
      </c>
    </row>
    <row r="170" spans="1:15" ht="15.75" customHeight="1">
      <c r="A170" s="13" t="s">
        <v>84</v>
      </c>
      <c r="B170" s="14">
        <v>13</v>
      </c>
      <c r="C170" s="14">
        <v>14</v>
      </c>
      <c r="D170" s="14">
        <f t="shared" si="236"/>
        <v>27</v>
      </c>
      <c r="F170" s="14">
        <f t="shared" ref="F170:F171" si="237">C169</f>
        <v>2</v>
      </c>
      <c r="G170" s="14">
        <f>C171*D169/D171</f>
        <v>2.064516129032258</v>
      </c>
      <c r="H170" s="14">
        <f t="shared" ref="H170:H171" si="238">((C169-G170)^2)/G170</f>
        <v>2.016129032258061E-3</v>
      </c>
    </row>
    <row r="171" spans="1:15" ht="15.75" customHeight="1">
      <c r="A171" s="13" t="s">
        <v>47</v>
      </c>
      <c r="B171" s="14">
        <f t="shared" ref="B171:C171" si="239">SUM(B169:B170)</f>
        <v>15</v>
      </c>
      <c r="C171" s="14">
        <f t="shared" si="239"/>
        <v>16</v>
      </c>
      <c r="D171" s="14">
        <f t="shared" si="236"/>
        <v>31</v>
      </c>
      <c r="F171" s="16">
        <f t="shared" si="237"/>
        <v>14</v>
      </c>
      <c r="G171" s="16">
        <f>C171*D170/D171</f>
        <v>13.935483870967742</v>
      </c>
      <c r="H171" s="16">
        <f t="shared" si="238"/>
        <v>2.9868578255674974E-4</v>
      </c>
      <c r="I171" s="16"/>
      <c r="J171" s="16"/>
      <c r="K171" s="16"/>
      <c r="L171" s="14"/>
      <c r="M171" s="14"/>
      <c r="N171" s="14"/>
      <c r="O171" s="14"/>
    </row>
    <row r="172" spans="1:15" ht="15.75" customHeight="1">
      <c r="A172" s="13"/>
      <c r="F172" s="14">
        <f t="shared" ref="F172:F173" si="240">B173</f>
        <v>2</v>
      </c>
      <c r="G172" s="14">
        <f>B175*D173/D175</f>
        <v>3.3870967741935485</v>
      </c>
      <c r="H172" s="14">
        <f t="shared" ref="H172:H173" si="241">((B173-G172)^2)/G172</f>
        <v>0.56804915514592946</v>
      </c>
    </row>
    <row r="173" spans="1:15" ht="15.75" customHeight="1">
      <c r="A173" s="13" t="s">
        <v>37</v>
      </c>
      <c r="B173" s="14">
        <v>2</v>
      </c>
      <c r="C173" s="14">
        <v>5</v>
      </c>
      <c r="D173" s="14">
        <f t="shared" ref="D173:D175" si="242">SUM(B173:C173)</f>
        <v>7</v>
      </c>
      <c r="F173" s="14">
        <f t="shared" si="240"/>
        <v>13</v>
      </c>
      <c r="G173" s="14">
        <f>B175*D174/D175</f>
        <v>11.612903225806452</v>
      </c>
      <c r="H173" s="14">
        <f t="shared" si="241"/>
        <v>0.1656810035842293</v>
      </c>
      <c r="I173" s="13">
        <f>SUM(H172:H175)</f>
        <v>1.4216021825396825</v>
      </c>
      <c r="J173" s="13" t="s">
        <v>58</v>
      </c>
    </row>
    <row r="174" spans="1:15" ht="15.75" customHeight="1">
      <c r="A174" s="13" t="s">
        <v>84</v>
      </c>
      <c r="B174" s="14">
        <v>13</v>
      </c>
      <c r="C174" s="14">
        <v>11</v>
      </c>
      <c r="D174" s="14">
        <f t="shared" si="242"/>
        <v>24</v>
      </c>
      <c r="F174" s="14">
        <f t="shared" ref="F174:F175" si="243">C173</f>
        <v>5</v>
      </c>
      <c r="G174" s="14">
        <f>C175*D173/D175</f>
        <v>3.6129032258064515</v>
      </c>
      <c r="H174" s="14">
        <f t="shared" ref="H174:H175" si="244">((C173-G174)^2)/G174</f>
        <v>0.53254608294930883</v>
      </c>
    </row>
    <row r="175" spans="1:15" ht="15.75" customHeight="1">
      <c r="A175" s="13" t="s">
        <v>47</v>
      </c>
      <c r="B175" s="14">
        <f t="shared" ref="B175:C175" si="245">SUM(B173:B174)</f>
        <v>15</v>
      </c>
      <c r="C175" s="14">
        <f t="shared" si="245"/>
        <v>16</v>
      </c>
      <c r="D175" s="14">
        <f t="shared" si="242"/>
        <v>31</v>
      </c>
      <c r="F175" s="16">
        <f t="shared" si="243"/>
        <v>11</v>
      </c>
      <c r="G175" s="16">
        <f>C175*D174/D175</f>
        <v>12.387096774193548</v>
      </c>
      <c r="H175" s="16">
        <f t="shared" si="244"/>
        <v>0.15532594086021498</v>
      </c>
      <c r="I175" s="16"/>
      <c r="J175" s="16"/>
      <c r="K175" s="16"/>
      <c r="L175" s="14"/>
      <c r="M175" s="14"/>
      <c r="N175" s="14"/>
      <c r="O175" s="14"/>
    </row>
    <row r="176" spans="1:15" ht="15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4"/>
      <c r="M176" s="14"/>
      <c r="N176" s="14"/>
      <c r="O176" s="14"/>
    </row>
    <row r="177" spans="1:15" ht="15.75" customHeight="1">
      <c r="A177" s="15" t="s">
        <v>25</v>
      </c>
      <c r="B177" s="12" t="s">
        <v>57</v>
      </c>
      <c r="C177" s="12" t="s">
        <v>73</v>
      </c>
      <c r="D177" s="13" t="s">
        <v>47</v>
      </c>
      <c r="E177" s="14">
        <f>(2-1)*(2-1)</f>
        <v>1</v>
      </c>
      <c r="F177" s="14">
        <f t="shared" ref="F177:F178" si="246">B178</f>
        <v>0</v>
      </c>
      <c r="G177" s="14">
        <f>B180*D178/D180</f>
        <v>0</v>
      </c>
      <c r="H177" s="14">
        <v>0</v>
      </c>
      <c r="I177" s="13">
        <f>SUM(H177:H180)</f>
        <v>0</v>
      </c>
      <c r="J177" s="13" t="s">
        <v>58</v>
      </c>
    </row>
    <row r="178" spans="1:15" ht="15.75" customHeight="1">
      <c r="A178" s="13" t="s">
        <v>27</v>
      </c>
      <c r="B178" s="14">
        <v>0</v>
      </c>
      <c r="C178" s="14">
        <v>0</v>
      </c>
      <c r="D178" s="14">
        <f t="shared" ref="D178:D180" si="247">SUM(B178:C178)</f>
        <v>0</v>
      </c>
      <c r="F178" s="14">
        <f t="shared" si="246"/>
        <v>46</v>
      </c>
      <c r="G178" s="14">
        <f>B180*D179/D180</f>
        <v>46</v>
      </c>
      <c r="H178" s="14">
        <f>((B179-G178)^2)/G178</f>
        <v>0</v>
      </c>
      <c r="I178" s="13" t="s">
        <v>67</v>
      </c>
      <c r="J178" s="13">
        <v>3.84</v>
      </c>
    </row>
    <row r="179" spans="1:15" ht="15.75" customHeight="1">
      <c r="A179" s="13" t="s">
        <v>81</v>
      </c>
      <c r="B179" s="14">
        <v>46</v>
      </c>
      <c r="C179" s="14">
        <v>52</v>
      </c>
      <c r="D179" s="14">
        <f t="shared" si="247"/>
        <v>98</v>
      </c>
      <c r="F179" s="14">
        <f t="shared" ref="F179:F180" si="248">C178</f>
        <v>0</v>
      </c>
      <c r="G179" s="14">
        <f>C180*D178/D180</f>
        <v>0</v>
      </c>
      <c r="H179" s="14">
        <v>0</v>
      </c>
      <c r="J179" s="13"/>
    </row>
    <row r="180" spans="1:15" ht="15.75" customHeight="1">
      <c r="A180" s="13" t="s">
        <v>47</v>
      </c>
      <c r="B180" s="14">
        <f t="shared" ref="B180:C180" si="249">SUM(B178:B179)</f>
        <v>46</v>
      </c>
      <c r="C180" s="14">
        <f t="shared" si="249"/>
        <v>52</v>
      </c>
      <c r="D180" s="14">
        <f t="shared" si="247"/>
        <v>98</v>
      </c>
      <c r="F180" s="16">
        <f t="shared" si="248"/>
        <v>52</v>
      </c>
      <c r="G180" s="16">
        <f>C180*D179/D180</f>
        <v>52</v>
      </c>
      <c r="H180" s="16">
        <f>((C179-G180)^2)/G180</f>
        <v>0</v>
      </c>
      <c r="I180" s="16"/>
      <c r="J180" s="16"/>
      <c r="K180" s="16"/>
      <c r="L180" s="14"/>
      <c r="M180" s="14"/>
      <c r="N180" s="14"/>
      <c r="O180" s="14"/>
    </row>
    <row r="181" spans="1:15" ht="15.75" customHeight="1">
      <c r="A181" s="15" t="s">
        <v>28</v>
      </c>
      <c r="B181" s="22" t="s">
        <v>57</v>
      </c>
      <c r="C181" s="12" t="s">
        <v>73</v>
      </c>
      <c r="D181" s="13" t="s">
        <v>47</v>
      </c>
      <c r="E181" s="14">
        <f>(2-1)*(2-1)</f>
        <v>1</v>
      </c>
      <c r="F181" s="14">
        <f t="shared" ref="F181:F182" si="250">B182</f>
        <v>30</v>
      </c>
      <c r="G181" s="14">
        <f>B184*D182/D184</f>
        <v>35.204081632653065</v>
      </c>
      <c r="H181" s="14">
        <f t="shared" ref="H181:H182" si="251">((B182-G181)^2)/G181</f>
        <v>0.76929902395741001</v>
      </c>
      <c r="I181" s="14"/>
      <c r="J181" s="13"/>
      <c r="K181" s="14"/>
      <c r="L181" s="14"/>
    </row>
    <row r="182" spans="1:15" ht="15.75" customHeight="1">
      <c r="A182" s="13" t="s">
        <v>29</v>
      </c>
      <c r="B182" s="23">
        <v>30</v>
      </c>
      <c r="C182" s="14">
        <v>45</v>
      </c>
      <c r="D182" s="14">
        <f t="shared" ref="D182:D184" si="252">SUM(B182:C182)</f>
        <v>75</v>
      </c>
      <c r="F182" s="14">
        <f t="shared" si="250"/>
        <v>16</v>
      </c>
      <c r="G182" s="14">
        <f>B184*D183/D184</f>
        <v>10.795918367346939</v>
      </c>
      <c r="H182" s="14">
        <f t="shared" si="251"/>
        <v>2.5085837737741596</v>
      </c>
      <c r="I182" s="15">
        <f>SUM(H181:H184)</f>
        <v>6.177548349571035</v>
      </c>
      <c r="J182" s="15" t="s">
        <v>54</v>
      </c>
      <c r="K182" s="14" t="s">
        <v>72</v>
      </c>
      <c r="L182" s="14"/>
    </row>
    <row r="183" spans="1:15" ht="15.75" customHeight="1">
      <c r="A183" s="13" t="s">
        <v>81</v>
      </c>
      <c r="B183" s="23">
        <v>16</v>
      </c>
      <c r="C183" s="14">
        <v>7</v>
      </c>
      <c r="D183" s="14">
        <f t="shared" si="252"/>
        <v>23</v>
      </c>
      <c r="F183" s="14">
        <f t="shared" ref="F183:F184" si="253">C182</f>
        <v>45</v>
      </c>
      <c r="G183" s="14">
        <f>C184*D182/D184</f>
        <v>39.795918367346935</v>
      </c>
      <c r="H183" s="14">
        <f t="shared" ref="H183:H184" si="254">((C182-G183)^2)/G183</f>
        <v>0.68053375196232435</v>
      </c>
      <c r="I183" s="14"/>
      <c r="J183" s="14"/>
      <c r="K183" s="14"/>
      <c r="L183" s="14"/>
    </row>
    <row r="184" spans="1:15" ht="15.75" customHeight="1">
      <c r="A184" s="13" t="s">
        <v>47</v>
      </c>
      <c r="B184" s="23">
        <f t="shared" ref="B184:C184" si="255">SUM(B182:B183)</f>
        <v>46</v>
      </c>
      <c r="C184" s="14">
        <f t="shared" si="255"/>
        <v>52</v>
      </c>
      <c r="D184" s="14">
        <f t="shared" si="252"/>
        <v>98</v>
      </c>
      <c r="F184" s="16">
        <f t="shared" si="253"/>
        <v>7</v>
      </c>
      <c r="G184" s="16">
        <f>C184*D183/D184</f>
        <v>12.204081632653061</v>
      </c>
      <c r="H184" s="16">
        <f t="shared" si="254"/>
        <v>2.2191317998771414</v>
      </c>
      <c r="I184" s="16"/>
      <c r="J184" s="16"/>
      <c r="K184" s="16"/>
      <c r="L184" s="14"/>
      <c r="M184" s="14"/>
      <c r="N184" s="14"/>
      <c r="O184" s="14"/>
    </row>
    <row r="185" spans="1:15" ht="15.75" customHeight="1">
      <c r="A185" s="15" t="s">
        <v>82</v>
      </c>
      <c r="B185" s="12" t="s">
        <v>57</v>
      </c>
      <c r="C185" s="12" t="s">
        <v>73</v>
      </c>
      <c r="D185" s="13" t="s">
        <v>47</v>
      </c>
      <c r="E185" s="14">
        <f>(2-1)*(2-1)</f>
        <v>1</v>
      </c>
      <c r="F185" s="14">
        <f t="shared" ref="F185:F186" si="256">B186</f>
        <v>5</v>
      </c>
      <c r="G185" s="14">
        <f>B188*D186/D188</f>
        <v>3.2857142857142856</v>
      </c>
      <c r="H185" s="14">
        <f t="shared" ref="H185:H186" si="257">((B186-G185)^2)/G185</f>
        <v>0.894409937888199</v>
      </c>
    </row>
    <row r="186" spans="1:15" ht="15.75" customHeight="1">
      <c r="A186" s="13" t="s">
        <v>32</v>
      </c>
      <c r="B186" s="14">
        <v>5</v>
      </c>
      <c r="C186" s="14">
        <v>2</v>
      </c>
      <c r="D186" s="14">
        <f t="shared" ref="D186:D188" si="258">SUM(B186:C186)</f>
        <v>7</v>
      </c>
      <c r="F186" s="14">
        <f t="shared" si="256"/>
        <v>41</v>
      </c>
      <c r="G186" s="14">
        <f>B188*D187/D188</f>
        <v>42.714285714285715</v>
      </c>
      <c r="H186" s="14">
        <f t="shared" si="257"/>
        <v>6.8800764452938437E-2</v>
      </c>
      <c r="I186" s="13">
        <f>SUM(H185:H188)</f>
        <v>1.8152817082582975</v>
      </c>
      <c r="J186" s="13" t="s">
        <v>58</v>
      </c>
    </row>
    <row r="187" spans="1:15" ht="15.75" customHeight="1">
      <c r="A187" s="13" t="s">
        <v>81</v>
      </c>
      <c r="B187" s="14">
        <v>41</v>
      </c>
      <c r="C187" s="14">
        <v>50</v>
      </c>
      <c r="D187" s="14">
        <f t="shared" si="258"/>
        <v>91</v>
      </c>
      <c r="F187" s="14">
        <f t="shared" ref="F187:F188" si="259">C186</f>
        <v>2</v>
      </c>
      <c r="G187" s="14">
        <f>C188*D186/D188</f>
        <v>3.7142857142857144</v>
      </c>
      <c r="H187" s="14">
        <f t="shared" ref="H187:H188" si="260">((C186-G187)^2)/G187</f>
        <v>0.7912087912087914</v>
      </c>
    </row>
    <row r="188" spans="1:15" ht="15.75" customHeight="1">
      <c r="A188" s="13" t="s">
        <v>47</v>
      </c>
      <c r="B188" s="14">
        <f t="shared" ref="B188:C188" si="261">SUM(B186:B187)</f>
        <v>46</v>
      </c>
      <c r="C188" s="14">
        <f t="shared" si="261"/>
        <v>52</v>
      </c>
      <c r="D188" s="14">
        <f t="shared" si="258"/>
        <v>98</v>
      </c>
      <c r="F188" s="16">
        <f t="shared" si="259"/>
        <v>50</v>
      </c>
      <c r="G188" s="16">
        <f>C188*D187/D188</f>
        <v>48.285714285714285</v>
      </c>
      <c r="H188" s="16">
        <f t="shared" si="260"/>
        <v>6.0862214708368625E-2</v>
      </c>
      <c r="I188" s="16"/>
      <c r="J188" s="16"/>
      <c r="K188" s="16"/>
      <c r="L188" s="14"/>
      <c r="M188" s="14"/>
      <c r="N188" s="14"/>
      <c r="O188" s="14"/>
    </row>
    <row r="189" spans="1:15" ht="15.75" customHeight="1">
      <c r="A189" s="13"/>
      <c r="F189" s="14">
        <f t="shared" ref="F189:F190" si="262">B190</f>
        <v>1</v>
      </c>
      <c r="G189" s="14">
        <f>B192*D190/D192</f>
        <v>0.46938775510204084</v>
      </c>
      <c r="H189" s="14">
        <f t="shared" ref="H189:H190" si="263">((B190-G189)^2)/G189</f>
        <v>0.59982253771073624</v>
      </c>
    </row>
    <row r="190" spans="1:15" ht="15.75" customHeight="1">
      <c r="A190" s="13" t="s">
        <v>83</v>
      </c>
      <c r="B190" s="14">
        <v>1</v>
      </c>
      <c r="C190" s="14">
        <v>0</v>
      </c>
      <c r="D190" s="14">
        <f t="shared" ref="D190:D192" si="264">SUM(B190:C190)</f>
        <v>1</v>
      </c>
      <c r="F190" s="14">
        <f t="shared" si="262"/>
        <v>45</v>
      </c>
      <c r="G190" s="14">
        <f>B192*D191/D192</f>
        <v>45.530612244897959</v>
      </c>
      <c r="H190" s="14">
        <f t="shared" si="263"/>
        <v>6.1837375021725448E-3</v>
      </c>
      <c r="I190" s="13">
        <f>SUM(H189:H192)</f>
        <v>1.1420887494397129</v>
      </c>
      <c r="J190" s="13" t="s">
        <v>58</v>
      </c>
    </row>
    <row r="191" spans="1:15" ht="15.75" customHeight="1">
      <c r="A191" s="13" t="s">
        <v>81</v>
      </c>
      <c r="B191" s="14">
        <v>45</v>
      </c>
      <c r="C191" s="14">
        <v>52</v>
      </c>
      <c r="D191" s="14">
        <f t="shared" si="264"/>
        <v>97</v>
      </c>
      <c r="F191" s="14">
        <f t="shared" ref="F191:F192" si="265">C190</f>
        <v>0</v>
      </c>
      <c r="G191" s="14">
        <f>C192*D190/D192</f>
        <v>0.53061224489795922</v>
      </c>
      <c r="H191" s="14">
        <f t="shared" ref="H191:H192" si="266">((C190-G191)^2)/G191</f>
        <v>0.53061224489795922</v>
      </c>
    </row>
    <row r="192" spans="1:15" ht="15.75" customHeight="1">
      <c r="A192" s="13" t="s">
        <v>47</v>
      </c>
      <c r="B192" s="14">
        <f t="shared" ref="B192:C192" si="267">SUM(B190:B191)</f>
        <v>46</v>
      </c>
      <c r="C192" s="14">
        <f t="shared" si="267"/>
        <v>52</v>
      </c>
      <c r="D192" s="14">
        <f t="shared" si="264"/>
        <v>98</v>
      </c>
      <c r="F192" s="16">
        <f t="shared" si="265"/>
        <v>52</v>
      </c>
      <c r="G192" s="16">
        <f>C192*D191/D192</f>
        <v>51.469387755102041</v>
      </c>
      <c r="H192" s="16">
        <f t="shared" si="266"/>
        <v>5.4702293288449435E-3</v>
      </c>
      <c r="I192" s="16"/>
      <c r="J192" s="16"/>
      <c r="K192" s="16"/>
      <c r="L192" s="14"/>
      <c r="M192" s="14"/>
      <c r="N192" s="14"/>
      <c r="O192" s="14"/>
    </row>
    <row r="193" spans="1:15" ht="15.75" customHeight="1">
      <c r="A193" s="13"/>
      <c r="F193" s="14">
        <f t="shared" ref="F193:F194" si="268">B194</f>
        <v>2</v>
      </c>
      <c r="G193" s="14">
        <f>B196*D194/D196</f>
        <v>0.93877551020408168</v>
      </c>
      <c r="H193" s="14">
        <f t="shared" ref="H193:H194" si="269">((B194-G193)^2)/G193</f>
        <v>1.1996450754214725</v>
      </c>
    </row>
    <row r="194" spans="1:15" ht="15.75" customHeight="1">
      <c r="A194" s="13" t="s">
        <v>34</v>
      </c>
      <c r="B194" s="14">
        <v>2</v>
      </c>
      <c r="C194" s="14">
        <v>0</v>
      </c>
      <c r="D194" s="14">
        <f t="shared" ref="D194:D196" si="270">SUM(B194:C194)</f>
        <v>2</v>
      </c>
      <c r="F194" s="14">
        <f t="shared" si="268"/>
        <v>44</v>
      </c>
      <c r="G194" s="14">
        <f>B196*D195/D196</f>
        <v>45.061224489795919</v>
      </c>
      <c r="H194" s="14">
        <f t="shared" si="269"/>
        <v>2.4992605737947367E-2</v>
      </c>
      <c r="I194" s="13">
        <f>SUM(H193:H196)</f>
        <v>2.307971014492753</v>
      </c>
      <c r="J194" s="13" t="s">
        <v>58</v>
      </c>
    </row>
    <row r="195" spans="1:15" ht="15.75" customHeight="1">
      <c r="A195" s="13" t="s">
        <v>81</v>
      </c>
      <c r="B195" s="14">
        <v>44</v>
      </c>
      <c r="C195" s="14">
        <v>52</v>
      </c>
      <c r="D195" s="14">
        <f t="shared" si="270"/>
        <v>96</v>
      </c>
      <c r="F195" s="14">
        <f t="shared" ref="F195:F196" si="271">C194</f>
        <v>0</v>
      </c>
      <c r="G195" s="14">
        <f>C196*D194/D196</f>
        <v>1.0612244897959184</v>
      </c>
      <c r="H195" s="14">
        <f t="shared" ref="H195:H196" si="272">((C194-G195)^2)/G195</f>
        <v>1.0612244897959184</v>
      </c>
    </row>
    <row r="196" spans="1:15" ht="15.75" customHeight="1">
      <c r="A196" s="13" t="s">
        <v>47</v>
      </c>
      <c r="B196" s="14">
        <f t="shared" ref="B196:C196" si="273">SUM(B194:B195)</f>
        <v>46</v>
      </c>
      <c r="C196" s="14">
        <f t="shared" si="273"/>
        <v>52</v>
      </c>
      <c r="D196" s="14">
        <f t="shared" si="270"/>
        <v>98</v>
      </c>
      <c r="F196" s="16">
        <f t="shared" si="271"/>
        <v>52</v>
      </c>
      <c r="G196" s="16">
        <f>C196*D195/D196</f>
        <v>50.938775510204081</v>
      </c>
      <c r="H196" s="16">
        <f t="shared" si="272"/>
        <v>2.210884353741498E-2</v>
      </c>
      <c r="I196" s="16"/>
      <c r="J196" s="16"/>
      <c r="K196" s="16"/>
      <c r="L196" s="14"/>
      <c r="M196" s="14"/>
      <c r="N196" s="14"/>
      <c r="O196" s="14"/>
    </row>
    <row r="197" spans="1:15" ht="15.75" customHeight="1">
      <c r="F197" s="14">
        <f t="shared" ref="F197:F198" si="274">B198</f>
        <v>1</v>
      </c>
      <c r="G197" s="14">
        <f>B200*D198/D200</f>
        <v>0.93877551020408168</v>
      </c>
      <c r="H197" s="14">
        <f t="shared" ref="H197:H198" si="275">((B198-G197)^2)/G197</f>
        <v>3.9929015084294531E-3</v>
      </c>
    </row>
    <row r="198" spans="1:15" ht="15.75" customHeight="1">
      <c r="A198" s="13" t="s">
        <v>35</v>
      </c>
      <c r="B198" s="14">
        <v>1</v>
      </c>
      <c r="C198" s="14">
        <v>1</v>
      </c>
      <c r="D198" s="14">
        <f t="shared" ref="D198:D200" si="276">SUM(B198:C198)</f>
        <v>2</v>
      </c>
      <c r="F198" s="14">
        <f t="shared" si="274"/>
        <v>45</v>
      </c>
      <c r="G198" s="14">
        <f>B200*D199/D200</f>
        <v>45.061224489795919</v>
      </c>
      <c r="H198" s="14">
        <f t="shared" si="275"/>
        <v>8.3185448092281173E-5</v>
      </c>
      <c r="I198" s="13">
        <f>SUM(H197:H200)</f>
        <v>7.6818561872909735E-3</v>
      </c>
      <c r="J198" s="13" t="s">
        <v>58</v>
      </c>
    </row>
    <row r="199" spans="1:15" ht="15.75" customHeight="1">
      <c r="A199" s="13" t="s">
        <v>81</v>
      </c>
      <c r="B199" s="14">
        <v>45</v>
      </c>
      <c r="C199" s="14">
        <v>51</v>
      </c>
      <c r="D199" s="14">
        <f t="shared" si="276"/>
        <v>96</v>
      </c>
      <c r="F199" s="14">
        <f t="shared" ref="F199:F200" si="277">C198</f>
        <v>1</v>
      </c>
      <c r="G199" s="14">
        <f>C200*D198/D200</f>
        <v>1.0612244897959184</v>
      </c>
      <c r="H199" s="14">
        <f t="shared" ref="H199:H200" si="278">((C198-G199)^2)/G199</f>
        <v>3.5321821036106826E-3</v>
      </c>
    </row>
    <row r="200" spans="1:15" ht="15.75" customHeight="1">
      <c r="A200" s="13" t="s">
        <v>47</v>
      </c>
      <c r="B200" s="14">
        <f t="shared" ref="B200:C200" si="279">SUM(B198:B199)</f>
        <v>46</v>
      </c>
      <c r="C200" s="14">
        <f t="shared" si="279"/>
        <v>52</v>
      </c>
      <c r="D200" s="14">
        <f t="shared" si="276"/>
        <v>98</v>
      </c>
      <c r="F200" s="16">
        <f t="shared" si="277"/>
        <v>51</v>
      </c>
      <c r="G200" s="16">
        <f>C200*D199/D200</f>
        <v>50.938775510204081</v>
      </c>
      <c r="H200" s="16">
        <f t="shared" si="278"/>
        <v>7.3587127158556429E-5</v>
      </c>
      <c r="I200" s="16"/>
      <c r="J200" s="16"/>
      <c r="K200" s="16"/>
      <c r="L200" s="14"/>
      <c r="M200" s="14"/>
      <c r="N200" s="14"/>
      <c r="O200" s="14"/>
    </row>
    <row r="201" spans="1:15" ht="15.75" customHeight="1">
      <c r="A201" s="13"/>
      <c r="F201" s="14">
        <f t="shared" ref="F201:F202" si="280">B202</f>
        <v>2</v>
      </c>
      <c r="G201" s="14">
        <f>B204*D202/D204</f>
        <v>1.8775510204081634</v>
      </c>
      <c r="H201" s="14">
        <f t="shared" ref="H201:H202" si="281">((B202-G201)^2)/G201</f>
        <v>7.9858030168589063E-3</v>
      </c>
    </row>
    <row r="202" spans="1:15" ht="15.75" customHeight="1">
      <c r="A202" s="13" t="s">
        <v>36</v>
      </c>
      <c r="B202" s="14">
        <v>2</v>
      </c>
      <c r="C202" s="14">
        <v>2</v>
      </c>
      <c r="D202" s="14">
        <f t="shared" ref="D202:D204" si="282">SUM(B202:C202)</f>
        <v>4</v>
      </c>
      <c r="F202" s="14">
        <f t="shared" si="280"/>
        <v>44</v>
      </c>
      <c r="G202" s="14">
        <f>B204*D203/D204</f>
        <v>44.122448979591837</v>
      </c>
      <c r="H202" s="14">
        <f t="shared" si="281"/>
        <v>3.3982140497272308E-4</v>
      </c>
      <c r="I202" s="13">
        <f>SUM(H201:H204)</f>
        <v>1.5690599871913478E-2</v>
      </c>
      <c r="J202" s="13" t="s">
        <v>58</v>
      </c>
    </row>
    <row r="203" spans="1:15" ht="15.75" customHeight="1">
      <c r="A203" s="13" t="s">
        <v>81</v>
      </c>
      <c r="B203" s="14">
        <v>44</v>
      </c>
      <c r="C203" s="14">
        <v>50</v>
      </c>
      <c r="D203" s="14">
        <f t="shared" si="282"/>
        <v>94</v>
      </c>
      <c r="F203" s="14">
        <f t="shared" ref="F203:F204" si="283">C202</f>
        <v>2</v>
      </c>
      <c r="G203" s="14">
        <f>C204*D202/D204</f>
        <v>2.1224489795918369</v>
      </c>
      <c r="H203" s="14">
        <f t="shared" ref="H203:H204" si="284">((C202-G203)^2)/G203</f>
        <v>7.0643642072213651E-3</v>
      </c>
    </row>
    <row r="204" spans="1:15" ht="15.75" customHeight="1">
      <c r="A204" s="13" t="s">
        <v>47</v>
      </c>
      <c r="B204" s="14">
        <f t="shared" ref="B204:C204" si="285">SUM(B202:B203)</f>
        <v>46</v>
      </c>
      <c r="C204" s="14">
        <f t="shared" si="285"/>
        <v>52</v>
      </c>
      <c r="D204" s="14">
        <f t="shared" si="282"/>
        <v>98</v>
      </c>
      <c r="F204" s="16">
        <f t="shared" si="283"/>
        <v>50</v>
      </c>
      <c r="G204" s="16">
        <f>C204*D203/D204</f>
        <v>49.877551020408163</v>
      </c>
      <c r="H204" s="16">
        <f t="shared" si="284"/>
        <v>3.0061124286048584E-4</v>
      </c>
      <c r="I204" s="16"/>
      <c r="J204" s="16"/>
      <c r="K204" s="16"/>
      <c r="L204" s="14"/>
      <c r="M204" s="14"/>
      <c r="N204" s="14"/>
      <c r="O204" s="14"/>
    </row>
    <row r="205" spans="1:15" ht="15.75" customHeight="1">
      <c r="A205" s="13"/>
      <c r="F205" s="14">
        <f t="shared" ref="F205:F206" si="286">B206</f>
        <v>5</v>
      </c>
      <c r="G205" s="14">
        <f>B208*D206/D208</f>
        <v>3.2857142857142856</v>
      </c>
      <c r="H205" s="14">
        <f t="shared" ref="H205:H206" si="287">((B206-G205)^2)/G205</f>
        <v>0.894409937888199</v>
      </c>
    </row>
    <row r="206" spans="1:15" ht="15.75" customHeight="1">
      <c r="A206" s="13" t="s">
        <v>37</v>
      </c>
      <c r="B206" s="14">
        <v>5</v>
      </c>
      <c r="C206" s="14">
        <v>2</v>
      </c>
      <c r="D206" s="14">
        <f t="shared" ref="D206:D208" si="288">SUM(B206:C206)</f>
        <v>7</v>
      </c>
      <c r="F206" s="14">
        <f t="shared" si="286"/>
        <v>41</v>
      </c>
      <c r="G206" s="14">
        <f>B208*D207/D208</f>
        <v>42.714285714285715</v>
      </c>
      <c r="H206" s="14">
        <f t="shared" si="287"/>
        <v>6.8800764452938437E-2</v>
      </c>
      <c r="I206" s="13">
        <f>SUM(H205:H208)</f>
        <v>1.8152817082582975</v>
      </c>
      <c r="J206" s="13" t="s">
        <v>58</v>
      </c>
    </row>
    <row r="207" spans="1:15" ht="15.75" customHeight="1">
      <c r="A207" s="13" t="s">
        <v>81</v>
      </c>
      <c r="B207" s="14">
        <v>41</v>
      </c>
      <c r="C207" s="14">
        <v>50</v>
      </c>
      <c r="D207" s="14">
        <f t="shared" si="288"/>
        <v>91</v>
      </c>
      <c r="F207" s="14">
        <f t="shared" ref="F207:F208" si="289">C206</f>
        <v>2</v>
      </c>
      <c r="G207" s="14">
        <f>C208*D206/D208</f>
        <v>3.7142857142857144</v>
      </c>
      <c r="H207" s="14">
        <f t="shared" ref="H207:H208" si="290">((C206-G207)^2)/G207</f>
        <v>0.7912087912087914</v>
      </c>
    </row>
    <row r="208" spans="1:15" ht="15.75" customHeight="1">
      <c r="A208" s="13" t="s">
        <v>47</v>
      </c>
      <c r="B208" s="14">
        <f t="shared" ref="B208:C208" si="291">SUM(B206:B207)</f>
        <v>46</v>
      </c>
      <c r="C208" s="14">
        <f t="shared" si="291"/>
        <v>52</v>
      </c>
      <c r="D208" s="14">
        <f t="shared" si="288"/>
        <v>98</v>
      </c>
      <c r="F208" s="16">
        <f t="shared" si="289"/>
        <v>50</v>
      </c>
      <c r="G208" s="16">
        <f>C208*D207/D208</f>
        <v>48.285714285714285</v>
      </c>
      <c r="H208" s="16">
        <f t="shared" si="290"/>
        <v>6.0862214708368625E-2</v>
      </c>
      <c r="I208" s="16"/>
      <c r="J208" s="16"/>
      <c r="K208" s="16"/>
      <c r="L208" s="14"/>
      <c r="M208" s="14"/>
      <c r="N208" s="14"/>
      <c r="O208" s="14"/>
    </row>
    <row r="209" spans="1:15" ht="15.75" customHeight="1">
      <c r="A209" s="13"/>
      <c r="B209" s="12" t="s">
        <v>57</v>
      </c>
      <c r="C209" s="12" t="s">
        <v>73</v>
      </c>
      <c r="D209" s="13" t="s">
        <v>47</v>
      </c>
      <c r="E209" s="14">
        <f>(2-1)*(2-1)</f>
        <v>1</v>
      </c>
      <c r="F209" s="14">
        <f t="shared" ref="F209:F210" si="292">B210</f>
        <v>5</v>
      </c>
      <c r="G209" s="14">
        <f>B212*D210/D212</f>
        <v>4.8695652173913047</v>
      </c>
      <c r="H209" s="14">
        <f t="shared" ref="H209:H210" si="293">((B210-G209)^2)/G209</f>
        <v>3.4937888198757596E-3</v>
      </c>
    </row>
    <row r="210" spans="1:15" ht="15.75" customHeight="1">
      <c r="A210" s="13" t="s">
        <v>32</v>
      </c>
      <c r="B210" s="14">
        <v>5</v>
      </c>
      <c r="C210" s="14">
        <v>2</v>
      </c>
      <c r="D210" s="14">
        <f t="shared" ref="D210:D212" si="294">SUM(B210:C210)</f>
        <v>7</v>
      </c>
      <c r="F210" s="14">
        <f t="shared" si="292"/>
        <v>11</v>
      </c>
      <c r="G210" s="14">
        <f>B212*D211/D212</f>
        <v>11.130434782608695</v>
      </c>
      <c r="H210" s="14">
        <f t="shared" si="293"/>
        <v>1.5285326086956451E-3</v>
      </c>
      <c r="I210" s="13">
        <f>SUM(H209:H212)</f>
        <v>1.6501913265306097E-2</v>
      </c>
      <c r="J210" s="13" t="s">
        <v>58</v>
      </c>
    </row>
    <row r="211" spans="1:15" ht="15.75" customHeight="1">
      <c r="A211" s="13" t="s">
        <v>84</v>
      </c>
      <c r="B211" s="14">
        <v>11</v>
      </c>
      <c r="C211" s="14">
        <v>5</v>
      </c>
      <c r="D211" s="14">
        <f t="shared" si="294"/>
        <v>16</v>
      </c>
      <c r="F211" s="14">
        <f t="shared" ref="F211:F212" si="295">C210</f>
        <v>2</v>
      </c>
      <c r="G211" s="14">
        <f>C212*D210/D212</f>
        <v>2.1304347826086958</v>
      </c>
      <c r="H211" s="14">
        <f t="shared" ref="H211:H212" si="296">((C210-G211)^2)/G211</f>
        <v>7.9858030168589323E-3</v>
      </c>
    </row>
    <row r="212" spans="1:15" ht="15.75" customHeight="1">
      <c r="A212" s="13" t="s">
        <v>47</v>
      </c>
      <c r="B212" s="14">
        <f t="shared" ref="B212:C212" si="297">SUM(B210:B211)</f>
        <v>16</v>
      </c>
      <c r="C212" s="14">
        <f t="shared" si="297"/>
        <v>7</v>
      </c>
      <c r="D212" s="14">
        <f t="shared" si="294"/>
        <v>23</v>
      </c>
      <c r="F212" s="16">
        <f t="shared" si="295"/>
        <v>5</v>
      </c>
      <c r="G212" s="16">
        <f>C212*D211/D212</f>
        <v>4.8695652173913047</v>
      </c>
      <c r="H212" s="16">
        <f t="shared" si="296"/>
        <v>3.4937888198757596E-3</v>
      </c>
      <c r="I212" s="16"/>
      <c r="J212" s="16"/>
      <c r="K212" s="16"/>
      <c r="L212" s="14"/>
      <c r="M212" s="14"/>
      <c r="N212" s="14"/>
      <c r="O212" s="14"/>
    </row>
    <row r="213" spans="1:15" ht="15.75" customHeight="1">
      <c r="A213" s="13"/>
      <c r="F213" s="14">
        <f t="shared" ref="F213:F214" si="298">B214</f>
        <v>1</v>
      </c>
      <c r="G213" s="14">
        <f>B216*D214/D216</f>
        <v>0.69565217391304346</v>
      </c>
      <c r="H213" s="14">
        <f t="shared" ref="H213:H214" si="299">((B214-G213)^2)/G213</f>
        <v>0.13315217391304349</v>
      </c>
    </row>
    <row r="214" spans="1:15" ht="15.75" customHeight="1">
      <c r="A214" s="13" t="s">
        <v>86</v>
      </c>
      <c r="B214" s="14">
        <v>1</v>
      </c>
      <c r="C214" s="14">
        <v>0</v>
      </c>
      <c r="D214" s="14">
        <f t="shared" ref="D214:D216" si="300">SUM(B214:C214)</f>
        <v>1</v>
      </c>
      <c r="F214" s="14">
        <f t="shared" si="298"/>
        <v>15</v>
      </c>
      <c r="G214" s="14">
        <f>B216*D215/D216</f>
        <v>15.304347826086957</v>
      </c>
      <c r="H214" s="14">
        <f t="shared" si="299"/>
        <v>6.0523715415019951E-3</v>
      </c>
      <c r="I214" s="13">
        <f>SUM(H213:H216)</f>
        <v>0.45738636363636365</v>
      </c>
      <c r="J214" s="13" t="s">
        <v>58</v>
      </c>
    </row>
    <row r="215" spans="1:15" ht="15.75" customHeight="1">
      <c r="A215" s="13" t="s">
        <v>84</v>
      </c>
      <c r="B215" s="14">
        <v>15</v>
      </c>
      <c r="C215" s="14">
        <v>7</v>
      </c>
      <c r="D215" s="14">
        <f t="shared" si="300"/>
        <v>22</v>
      </c>
      <c r="F215" s="14">
        <f t="shared" ref="F215:F216" si="301">C214</f>
        <v>0</v>
      </c>
      <c r="G215" s="14">
        <f>C216*D214/D216</f>
        <v>0.30434782608695654</v>
      </c>
      <c r="H215" s="14">
        <f t="shared" ref="H215:H216" si="302">((C214-G215)^2)/G215</f>
        <v>0.30434782608695654</v>
      </c>
    </row>
    <row r="216" spans="1:15" ht="15.75" customHeight="1">
      <c r="A216" s="13" t="s">
        <v>47</v>
      </c>
      <c r="B216" s="14">
        <f t="shared" ref="B216:C216" si="303">SUM(B214:B215)</f>
        <v>16</v>
      </c>
      <c r="C216" s="14">
        <f t="shared" si="303"/>
        <v>7</v>
      </c>
      <c r="D216" s="14">
        <f t="shared" si="300"/>
        <v>23</v>
      </c>
      <c r="F216" s="16">
        <f t="shared" si="301"/>
        <v>7</v>
      </c>
      <c r="G216" s="16">
        <f>C216*D215/D216</f>
        <v>6.6956521739130439</v>
      </c>
      <c r="H216" s="16">
        <f t="shared" si="302"/>
        <v>1.3833992094861622E-2</v>
      </c>
      <c r="I216" s="16"/>
      <c r="J216" s="16"/>
      <c r="K216" s="16"/>
      <c r="L216" s="14"/>
      <c r="M216" s="14"/>
      <c r="N216" s="14"/>
      <c r="O216" s="14"/>
    </row>
    <row r="217" spans="1:15" ht="15.75" customHeight="1">
      <c r="A217" s="13"/>
      <c r="F217" s="14">
        <f t="shared" ref="F217:F218" si="304">B218</f>
        <v>2</v>
      </c>
      <c r="G217" s="14">
        <f>B220*D218/D220</f>
        <v>1.3913043478260869</v>
      </c>
      <c r="H217" s="14">
        <f t="shared" ref="H217:H218" si="305">((B218-G217)^2)/G217</f>
        <v>0.26630434782608697</v>
      </c>
    </row>
    <row r="218" spans="1:15" ht="15.75" customHeight="1">
      <c r="A218" s="13" t="s">
        <v>34</v>
      </c>
      <c r="B218" s="14">
        <v>2</v>
      </c>
      <c r="C218" s="14">
        <v>0</v>
      </c>
      <c r="D218" s="14">
        <f t="shared" ref="D218:D220" si="306">SUM(B218:C218)</f>
        <v>2</v>
      </c>
      <c r="F218" s="14">
        <f t="shared" si="304"/>
        <v>14</v>
      </c>
      <c r="G218" s="14">
        <f>B220*D219/D220</f>
        <v>14.608695652173912</v>
      </c>
      <c r="H218" s="14">
        <f t="shared" si="305"/>
        <v>2.5362318840579642E-2</v>
      </c>
      <c r="I218" s="13">
        <f>SUM(H217:H220)</f>
        <v>0.95833333333333337</v>
      </c>
      <c r="J218" s="13" t="s">
        <v>58</v>
      </c>
    </row>
    <row r="219" spans="1:15" ht="15.75" customHeight="1">
      <c r="A219" s="13" t="s">
        <v>84</v>
      </c>
      <c r="B219" s="14">
        <v>14</v>
      </c>
      <c r="C219" s="14">
        <v>7</v>
      </c>
      <c r="D219" s="14">
        <f t="shared" si="306"/>
        <v>21</v>
      </c>
      <c r="F219" s="14">
        <f t="shared" ref="F219:F220" si="307">C218</f>
        <v>0</v>
      </c>
      <c r="G219" s="14">
        <f>C220*D218/D220</f>
        <v>0.60869565217391308</v>
      </c>
      <c r="H219" s="14">
        <f t="shared" ref="H219:H220" si="308">((C218-G219)^2)/G219</f>
        <v>0.60869565217391308</v>
      </c>
    </row>
    <row r="220" spans="1:15" ht="15.75" customHeight="1">
      <c r="A220" s="13" t="s">
        <v>47</v>
      </c>
      <c r="B220" s="14">
        <f t="shared" ref="B220:C220" si="309">SUM(B218:B219)</f>
        <v>16</v>
      </c>
      <c r="C220" s="14">
        <f t="shared" si="309"/>
        <v>7</v>
      </c>
      <c r="D220" s="14">
        <f t="shared" si="306"/>
        <v>23</v>
      </c>
      <c r="F220" s="16">
        <f t="shared" si="307"/>
        <v>7</v>
      </c>
      <c r="G220" s="16">
        <f>C220*D219/D220</f>
        <v>6.3913043478260869</v>
      </c>
      <c r="H220" s="16">
        <f t="shared" si="308"/>
        <v>5.7971014492753631E-2</v>
      </c>
      <c r="I220" s="16"/>
      <c r="J220" s="16"/>
      <c r="K220" s="16"/>
      <c r="L220" s="14"/>
      <c r="M220" s="14"/>
      <c r="N220" s="14"/>
      <c r="O220" s="14"/>
    </row>
    <row r="221" spans="1:15" ht="15.75" customHeight="1">
      <c r="F221" s="14">
        <f t="shared" ref="F221:F222" si="310">B222</f>
        <v>1</v>
      </c>
      <c r="G221" s="14">
        <f>B224*D222/D224</f>
        <v>1.3913043478260869</v>
      </c>
      <c r="H221" s="14">
        <f t="shared" ref="H221:H222" si="311">((B222-G221)^2)/G221</f>
        <v>0.11005434782608693</v>
      </c>
    </row>
    <row r="222" spans="1:15" ht="15.75" customHeight="1">
      <c r="A222" s="13" t="s">
        <v>35</v>
      </c>
      <c r="B222" s="14">
        <v>1</v>
      </c>
      <c r="C222" s="14">
        <v>1</v>
      </c>
      <c r="D222" s="14">
        <f t="shared" ref="D222:D224" si="312">SUM(B222:C222)</f>
        <v>2</v>
      </c>
      <c r="F222" s="14">
        <f t="shared" si="310"/>
        <v>15</v>
      </c>
      <c r="G222" s="14">
        <f>B224*D223/D224</f>
        <v>14.608695652173912</v>
      </c>
      <c r="H222" s="14">
        <f t="shared" si="311"/>
        <v>1.0481366459627375E-2</v>
      </c>
      <c r="I222" s="13">
        <f>SUM(H221:H224)</f>
        <v>0.39604591836734687</v>
      </c>
      <c r="J222" s="13" t="s">
        <v>58</v>
      </c>
    </row>
    <row r="223" spans="1:15" ht="15.75" customHeight="1">
      <c r="A223" s="13" t="s">
        <v>84</v>
      </c>
      <c r="B223" s="14">
        <v>15</v>
      </c>
      <c r="C223" s="14">
        <v>6</v>
      </c>
      <c r="D223" s="14">
        <f t="shared" si="312"/>
        <v>21</v>
      </c>
      <c r="F223" s="14">
        <f t="shared" ref="F223:F224" si="313">C222</f>
        <v>1</v>
      </c>
      <c r="G223" s="14">
        <f>C224*D222/D224</f>
        <v>0.60869565217391308</v>
      </c>
      <c r="H223" s="14">
        <f t="shared" ref="H223:H224" si="314">((C222-G223)^2)/G223</f>
        <v>0.25155279503105582</v>
      </c>
    </row>
    <row r="224" spans="1:15" ht="15.75" customHeight="1">
      <c r="A224" s="13" t="s">
        <v>47</v>
      </c>
      <c r="B224" s="14">
        <f t="shared" ref="B224:C224" si="315">SUM(B222:B223)</f>
        <v>16</v>
      </c>
      <c r="C224" s="14">
        <f t="shared" si="315"/>
        <v>7</v>
      </c>
      <c r="D224" s="14">
        <f t="shared" si="312"/>
        <v>23</v>
      </c>
      <c r="F224" s="16">
        <f t="shared" si="313"/>
        <v>6</v>
      </c>
      <c r="G224" s="16">
        <f>C224*D223/D224</f>
        <v>6.3913043478260869</v>
      </c>
      <c r="H224" s="16">
        <f t="shared" si="314"/>
        <v>2.3957409050576747E-2</v>
      </c>
      <c r="I224" s="16"/>
      <c r="J224" s="16"/>
      <c r="K224" s="16"/>
      <c r="L224" s="14"/>
      <c r="M224" s="14"/>
      <c r="N224" s="14"/>
      <c r="O224" s="14"/>
    </row>
    <row r="225" spans="1:15" ht="15.75" customHeight="1">
      <c r="A225" s="13"/>
      <c r="F225" s="14">
        <f t="shared" ref="F225:F226" si="316">B226</f>
        <v>2</v>
      </c>
      <c r="G225" s="14">
        <f>B228*D226/D228</f>
        <v>2.7826086956521738</v>
      </c>
      <c r="H225" s="14">
        <f t="shared" ref="H225:H226" si="317">((B226-G225)^2)/G225</f>
        <v>0.22010869565217386</v>
      </c>
    </row>
    <row r="226" spans="1:15" ht="15.75" customHeight="1">
      <c r="A226" s="13" t="s">
        <v>36</v>
      </c>
      <c r="B226" s="14">
        <v>2</v>
      </c>
      <c r="C226" s="14">
        <v>2</v>
      </c>
      <c r="D226" s="14">
        <f t="shared" ref="D226:D228" si="318">SUM(B226:C226)</f>
        <v>4</v>
      </c>
      <c r="F226" s="14">
        <f t="shared" si="316"/>
        <v>14</v>
      </c>
      <c r="G226" s="14">
        <f>B228*D227/D228</f>
        <v>13.217391304347826</v>
      </c>
      <c r="H226" s="14">
        <f t="shared" si="317"/>
        <v>4.6338672768878708E-2</v>
      </c>
      <c r="I226" s="13">
        <f>SUM(H225:H228)</f>
        <v>0.87546992481202979</v>
      </c>
      <c r="J226" s="13" t="s">
        <v>58</v>
      </c>
    </row>
    <row r="227" spans="1:15" ht="15.75" customHeight="1">
      <c r="A227" s="13" t="s">
        <v>84</v>
      </c>
      <c r="B227" s="14">
        <v>14</v>
      </c>
      <c r="C227" s="14">
        <v>5</v>
      </c>
      <c r="D227" s="14">
        <f t="shared" si="318"/>
        <v>19</v>
      </c>
      <c r="F227" s="14">
        <f t="shared" ref="F227:F228" si="319">C226</f>
        <v>2</v>
      </c>
      <c r="G227" s="14">
        <f>C228*D226/D228</f>
        <v>1.2173913043478262</v>
      </c>
      <c r="H227" s="14">
        <f t="shared" ref="H227:H228" si="320">((C226-G227)^2)/G227</f>
        <v>0.50310559006211164</v>
      </c>
    </row>
    <row r="228" spans="1:15" ht="15.75" customHeight="1">
      <c r="A228" s="13" t="s">
        <v>47</v>
      </c>
      <c r="B228" s="14">
        <f t="shared" ref="B228:C228" si="321">SUM(B226:B227)</f>
        <v>16</v>
      </c>
      <c r="C228" s="14">
        <f t="shared" si="321"/>
        <v>7</v>
      </c>
      <c r="D228" s="14">
        <f t="shared" si="318"/>
        <v>23</v>
      </c>
      <c r="F228" s="16">
        <f t="shared" si="319"/>
        <v>5</v>
      </c>
      <c r="G228" s="16">
        <f>C228*D227/D228</f>
        <v>5.7826086956521738</v>
      </c>
      <c r="H228" s="16">
        <f t="shared" si="320"/>
        <v>0.10591696632886562</v>
      </c>
      <c r="I228" s="16"/>
      <c r="J228" s="16"/>
      <c r="K228" s="16"/>
      <c r="L228" s="14"/>
      <c r="M228" s="14"/>
      <c r="N228" s="14"/>
      <c r="O228" s="14"/>
    </row>
    <row r="229" spans="1:15" ht="15.75" customHeight="1">
      <c r="A229" s="13"/>
      <c r="F229" s="14">
        <f t="shared" ref="F229:F230" si="322">B230</f>
        <v>5</v>
      </c>
      <c r="G229" s="14">
        <f>B232*D230/D232</f>
        <v>4.8695652173913047</v>
      </c>
      <c r="H229" s="14">
        <f t="shared" ref="H229:H230" si="323">((B230-G229)^2)/G229</f>
        <v>3.4937888198757596E-3</v>
      </c>
    </row>
    <row r="230" spans="1:15" ht="15.75" customHeight="1">
      <c r="A230" s="13" t="s">
        <v>37</v>
      </c>
      <c r="B230" s="14">
        <v>5</v>
      </c>
      <c r="C230" s="14">
        <v>2</v>
      </c>
      <c r="D230" s="14">
        <f t="shared" ref="D230:D232" si="324">SUM(B230:C230)</f>
        <v>7</v>
      </c>
      <c r="F230" s="14">
        <f t="shared" si="322"/>
        <v>11</v>
      </c>
      <c r="G230" s="14">
        <f>B232*D231/D232</f>
        <v>11.130434782608695</v>
      </c>
      <c r="H230" s="14">
        <f t="shared" si="323"/>
        <v>1.5285326086956451E-3</v>
      </c>
      <c r="I230" s="13">
        <f>SUM(H229:H232)</f>
        <v>1.6501913265306097E-2</v>
      </c>
      <c r="J230" s="13" t="s">
        <v>58</v>
      </c>
    </row>
    <row r="231" spans="1:15" ht="15.75" customHeight="1">
      <c r="A231" s="13" t="s">
        <v>84</v>
      </c>
      <c r="B231" s="14">
        <v>11</v>
      </c>
      <c r="C231" s="14">
        <v>5</v>
      </c>
      <c r="D231" s="14">
        <f t="shared" si="324"/>
        <v>16</v>
      </c>
      <c r="F231" s="14">
        <f t="shared" ref="F231:F232" si="325">C230</f>
        <v>2</v>
      </c>
      <c r="G231" s="14">
        <f>C232*D230/D232</f>
        <v>2.1304347826086958</v>
      </c>
      <c r="H231" s="14">
        <f t="shared" ref="H231:H232" si="326">((C230-G231)^2)/G231</f>
        <v>7.9858030168589323E-3</v>
      </c>
    </row>
    <row r="232" spans="1:15" ht="15.75" customHeight="1">
      <c r="A232" s="13" t="s">
        <v>47</v>
      </c>
      <c r="B232" s="14">
        <f t="shared" ref="B232:C232" si="327">SUM(B230:B231)</f>
        <v>16</v>
      </c>
      <c r="C232" s="14">
        <f t="shared" si="327"/>
        <v>7</v>
      </c>
      <c r="D232" s="14">
        <f t="shared" si="324"/>
        <v>23</v>
      </c>
      <c r="F232" s="16">
        <f t="shared" si="325"/>
        <v>5</v>
      </c>
      <c r="G232" s="16">
        <f>C232*D231/D232</f>
        <v>4.8695652173913047</v>
      </c>
      <c r="H232" s="16">
        <f t="shared" si="326"/>
        <v>3.4937888198757596E-3</v>
      </c>
      <c r="I232" s="16"/>
      <c r="J232" s="16"/>
      <c r="K232" s="16"/>
      <c r="L232" s="14"/>
      <c r="M232" s="14"/>
      <c r="N232" s="14"/>
      <c r="O232" s="14"/>
    </row>
    <row r="233" spans="1:15" ht="15.7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4"/>
      <c r="M233" s="14"/>
      <c r="N233" s="14"/>
      <c r="O233" s="14"/>
    </row>
    <row r="234" spans="1:15" ht="15.75" customHeight="1">
      <c r="A234" s="15" t="s">
        <v>25</v>
      </c>
      <c r="B234" s="12" t="s">
        <v>79</v>
      </c>
      <c r="C234" s="12" t="s">
        <v>73</v>
      </c>
      <c r="D234" s="13" t="s">
        <v>47</v>
      </c>
      <c r="E234" s="14">
        <f>(2-1)*(2-1)</f>
        <v>1</v>
      </c>
      <c r="F234" s="14">
        <f t="shared" ref="F234:F235" si="328">B235</f>
        <v>0</v>
      </c>
      <c r="G234" s="14">
        <f>B237*D235/D237</f>
        <v>0</v>
      </c>
      <c r="H234" s="14">
        <v>0</v>
      </c>
      <c r="I234" s="13">
        <f>SUM(H234:H237)</f>
        <v>0</v>
      </c>
      <c r="J234" s="13" t="s">
        <v>58</v>
      </c>
    </row>
    <row r="235" spans="1:15" ht="15.75" customHeight="1">
      <c r="A235" s="13" t="s">
        <v>27</v>
      </c>
      <c r="B235" s="14">
        <v>0</v>
      </c>
      <c r="C235" s="14">
        <v>0</v>
      </c>
      <c r="D235" s="14">
        <f t="shared" ref="D235:D237" si="329">SUM(B235:C235)</f>
        <v>0</v>
      </c>
      <c r="F235" s="14">
        <f t="shared" si="328"/>
        <v>63</v>
      </c>
      <c r="G235" s="14">
        <f>B237*D236/D237</f>
        <v>63</v>
      </c>
      <c r="H235" s="14">
        <f>((B236-G235)^2)/G235</f>
        <v>0</v>
      </c>
      <c r="I235" s="13" t="s">
        <v>67</v>
      </c>
      <c r="J235" s="13">
        <v>3.84</v>
      </c>
    </row>
    <row r="236" spans="1:15" ht="15.75" customHeight="1">
      <c r="A236" s="13" t="s">
        <v>81</v>
      </c>
      <c r="B236" s="14">
        <v>63</v>
      </c>
      <c r="C236" s="14">
        <v>52</v>
      </c>
      <c r="D236" s="14">
        <f t="shared" si="329"/>
        <v>115</v>
      </c>
      <c r="F236" s="14">
        <f t="shared" ref="F236:F237" si="330">C235</f>
        <v>0</v>
      </c>
      <c r="G236" s="14">
        <f>C237*D235/D237</f>
        <v>0</v>
      </c>
      <c r="H236" s="14">
        <v>0</v>
      </c>
      <c r="J236" s="13"/>
    </row>
    <row r="237" spans="1:15" ht="15.75" customHeight="1">
      <c r="A237" s="13" t="s">
        <v>47</v>
      </c>
      <c r="B237" s="14">
        <f t="shared" ref="B237:C237" si="331">SUM(B235:B236)</f>
        <v>63</v>
      </c>
      <c r="C237" s="14">
        <f t="shared" si="331"/>
        <v>52</v>
      </c>
      <c r="D237" s="14">
        <f t="shared" si="329"/>
        <v>115</v>
      </c>
      <c r="F237" s="16">
        <f t="shared" si="330"/>
        <v>52</v>
      </c>
      <c r="G237" s="16">
        <f>C237*D236/D237</f>
        <v>52</v>
      </c>
      <c r="H237" s="16">
        <f>((C236-G237)^2)/G237</f>
        <v>0</v>
      </c>
      <c r="I237" s="16"/>
      <c r="J237" s="16"/>
      <c r="K237" s="16"/>
      <c r="L237" s="14"/>
      <c r="M237" s="14"/>
      <c r="N237" s="14"/>
      <c r="O237" s="14"/>
    </row>
    <row r="238" spans="1:15" ht="15.75" customHeight="1">
      <c r="A238" s="15" t="s">
        <v>28</v>
      </c>
      <c r="B238" s="12" t="s">
        <v>79</v>
      </c>
      <c r="C238" s="12" t="s">
        <v>73</v>
      </c>
      <c r="D238" s="13" t="s">
        <v>47</v>
      </c>
      <c r="E238" s="14">
        <f>(2-1)*(2-1)</f>
        <v>1</v>
      </c>
      <c r="F238" s="14">
        <f t="shared" ref="F238:F239" si="332">B239</f>
        <v>43</v>
      </c>
      <c r="G238" s="14">
        <f>B241*D239/D241</f>
        <v>48.208695652173915</v>
      </c>
      <c r="H238" s="14">
        <f t="shared" ref="H238:H239" si="333">((B239-G238)^2)/G238</f>
        <v>0.5627721312503926</v>
      </c>
      <c r="J238" s="13"/>
    </row>
    <row r="239" spans="1:15" ht="15.75" customHeight="1">
      <c r="A239" s="13" t="s">
        <v>29</v>
      </c>
      <c r="B239" s="14">
        <v>43</v>
      </c>
      <c r="C239" s="14">
        <v>45</v>
      </c>
      <c r="D239" s="14">
        <f t="shared" ref="D239:D241" si="334">SUM(B239:C239)</f>
        <v>88</v>
      </c>
      <c r="F239" s="14">
        <f t="shared" si="332"/>
        <v>20</v>
      </c>
      <c r="G239" s="14">
        <f>B241*D240/D241</f>
        <v>14.791304347826086</v>
      </c>
      <c r="H239" s="14">
        <f t="shared" si="333"/>
        <v>1.8342202796309082</v>
      </c>
      <c r="I239" s="15">
        <f>SUM(H238:H241)</f>
        <v>5.3010409086797994</v>
      </c>
      <c r="J239" s="21" t="s">
        <v>54</v>
      </c>
      <c r="K239" s="14" t="s">
        <v>76</v>
      </c>
    </row>
    <row r="240" spans="1:15" ht="15.75" customHeight="1">
      <c r="A240" s="13" t="s">
        <v>81</v>
      </c>
      <c r="B240" s="14">
        <v>20</v>
      </c>
      <c r="C240" s="14">
        <v>7</v>
      </c>
      <c r="D240" s="14">
        <f t="shared" si="334"/>
        <v>27</v>
      </c>
      <c r="F240" s="14">
        <f t="shared" ref="F240:F241" si="335">C239</f>
        <v>45</v>
      </c>
      <c r="G240" s="14">
        <f>C241*D239/D241</f>
        <v>39.791304347826085</v>
      </c>
      <c r="H240" s="14">
        <f t="shared" ref="H240:H241" si="336">((C239-G240)^2)/G240</f>
        <v>0.68182008209182188</v>
      </c>
    </row>
    <row r="241" spans="1:15" ht="15.75" customHeight="1">
      <c r="A241" s="13" t="s">
        <v>47</v>
      </c>
      <c r="B241" s="14">
        <f t="shared" ref="B241:C241" si="337">SUM(B239:B240)</f>
        <v>63</v>
      </c>
      <c r="C241" s="14">
        <f t="shared" si="337"/>
        <v>52</v>
      </c>
      <c r="D241" s="14">
        <f t="shared" si="334"/>
        <v>115</v>
      </c>
      <c r="F241" s="16">
        <f t="shared" si="335"/>
        <v>7</v>
      </c>
      <c r="G241" s="16">
        <f>C241*D240/D241</f>
        <v>12.208695652173914</v>
      </c>
      <c r="H241" s="16">
        <f t="shared" si="336"/>
        <v>2.222228415706677</v>
      </c>
      <c r="I241" s="16"/>
      <c r="J241" s="16"/>
      <c r="K241" s="16"/>
      <c r="L241" s="14"/>
      <c r="M241" s="14"/>
      <c r="N241" s="14"/>
      <c r="O241" s="14"/>
    </row>
    <row r="242" spans="1:15" ht="15.75" customHeight="1">
      <c r="A242" s="15" t="s">
        <v>82</v>
      </c>
      <c r="B242" s="12" t="s">
        <v>79</v>
      </c>
      <c r="C242" s="12" t="s">
        <v>73</v>
      </c>
      <c r="D242" s="13" t="s">
        <v>47</v>
      </c>
      <c r="E242" s="14">
        <f>(2-1)*(2-1)</f>
        <v>1</v>
      </c>
      <c r="F242" s="14">
        <f t="shared" ref="F242:F243" si="338">B243</f>
        <v>12</v>
      </c>
      <c r="G242" s="14">
        <f>B245*D243/D245</f>
        <v>7.6695652173913045</v>
      </c>
      <c r="H242" s="14">
        <f t="shared" ref="H242:H243" si="339">((B243-G242)^2)/G242</f>
        <v>2.4450754214729367</v>
      </c>
    </row>
    <row r="243" spans="1:15" ht="15.75" customHeight="1">
      <c r="A243" s="13" t="s">
        <v>32</v>
      </c>
      <c r="B243" s="14">
        <v>12</v>
      </c>
      <c r="C243" s="14">
        <v>2</v>
      </c>
      <c r="D243" s="14">
        <f t="shared" ref="D243:D245" si="340">SUM(B243:C243)</f>
        <v>14</v>
      </c>
      <c r="F243" s="14">
        <f t="shared" si="338"/>
        <v>51</v>
      </c>
      <c r="G243" s="14">
        <f>B245*D244/D245</f>
        <v>55.330434782608698</v>
      </c>
      <c r="H243" s="14">
        <f t="shared" si="339"/>
        <v>0.33892134555070452</v>
      </c>
      <c r="I243" s="15">
        <f>SUM(H242:H245)</f>
        <v>6.1569159270715152</v>
      </c>
      <c r="J243" s="15" t="s">
        <v>54</v>
      </c>
      <c r="K243" s="14" t="s">
        <v>72</v>
      </c>
    </row>
    <row r="244" spans="1:15" ht="15.75" customHeight="1">
      <c r="A244" s="13" t="s">
        <v>81</v>
      </c>
      <c r="B244" s="14">
        <v>51</v>
      </c>
      <c r="C244" s="14">
        <v>50</v>
      </c>
      <c r="D244" s="14">
        <f t="shared" si="340"/>
        <v>101</v>
      </c>
      <c r="F244" s="14">
        <f t="shared" ref="F244:F245" si="341">C243</f>
        <v>2</v>
      </c>
      <c r="G244" s="14">
        <f>C245*D243/D245</f>
        <v>6.3304347826086955</v>
      </c>
      <c r="H244" s="14">
        <f t="shared" ref="H244:H245" si="342">((C243-G244)^2)/G244</f>
        <v>2.9623029144768274</v>
      </c>
    </row>
    <row r="245" spans="1:15" ht="15.75" customHeight="1">
      <c r="A245" s="13" t="s">
        <v>47</v>
      </c>
      <c r="B245" s="14">
        <f t="shared" ref="B245:C245" si="343">SUM(B243:B244)</f>
        <v>63</v>
      </c>
      <c r="C245" s="14">
        <f t="shared" si="343"/>
        <v>52</v>
      </c>
      <c r="D245" s="14">
        <f t="shared" si="340"/>
        <v>115</v>
      </c>
      <c r="F245" s="16">
        <f t="shared" si="341"/>
        <v>50</v>
      </c>
      <c r="G245" s="16">
        <f>C245*D244/D245</f>
        <v>45.669565217391302</v>
      </c>
      <c r="H245" s="16">
        <f t="shared" si="342"/>
        <v>0.41061624557104592</v>
      </c>
      <c r="I245" s="16"/>
      <c r="J245" s="16"/>
      <c r="K245" s="16"/>
      <c r="L245" s="14"/>
      <c r="M245" s="14"/>
      <c r="N245" s="14"/>
      <c r="O245" s="14"/>
    </row>
    <row r="246" spans="1:15" ht="15.75" customHeight="1">
      <c r="A246" s="13"/>
      <c r="F246" s="14">
        <f t="shared" ref="F246:F247" si="344">B247</f>
        <v>1</v>
      </c>
      <c r="G246" s="14">
        <f>B249*D247/D249</f>
        <v>0.54782608695652169</v>
      </c>
      <c r="H246" s="14">
        <f t="shared" ref="H246:H247" si="345">((B247-G246)^2)/G246</f>
        <v>0.37322291235334726</v>
      </c>
    </row>
    <row r="247" spans="1:15" ht="15.75" customHeight="1">
      <c r="A247" s="13" t="s">
        <v>83</v>
      </c>
      <c r="B247" s="14">
        <v>1</v>
      </c>
      <c r="C247" s="14">
        <v>0</v>
      </c>
      <c r="D247" s="14">
        <f t="shared" ref="D247:D249" si="346">SUM(B247:C247)</f>
        <v>1</v>
      </c>
      <c r="F247" s="14">
        <f t="shared" si="344"/>
        <v>62</v>
      </c>
      <c r="G247" s="14">
        <f>B249*D248/D249</f>
        <v>62.452173913043481</v>
      </c>
      <c r="H247" s="14">
        <f t="shared" si="345"/>
        <v>3.2738851960820319E-3</v>
      </c>
      <c r="I247" s="13">
        <f>SUM(H246:H249)</f>
        <v>0.83263714842662229</v>
      </c>
      <c r="J247" s="13" t="s">
        <v>58</v>
      </c>
    </row>
    <row r="248" spans="1:15" ht="15.75" customHeight="1">
      <c r="A248" s="13" t="s">
        <v>81</v>
      </c>
      <c r="B248" s="14">
        <v>62</v>
      </c>
      <c r="C248" s="14">
        <v>52</v>
      </c>
      <c r="D248" s="14">
        <f t="shared" si="346"/>
        <v>114</v>
      </c>
      <c r="F248" s="14">
        <f t="shared" ref="F248:F249" si="347">C247</f>
        <v>0</v>
      </c>
      <c r="G248" s="14">
        <f>C249*D247/D249</f>
        <v>0.45217391304347826</v>
      </c>
      <c r="H248" s="14">
        <f t="shared" ref="H248:H249" si="348">((C247-G248)^2)/G248</f>
        <v>0.45217391304347826</v>
      </c>
    </row>
    <row r="249" spans="1:15" ht="15.75" customHeight="1">
      <c r="A249" s="13" t="s">
        <v>47</v>
      </c>
      <c r="B249" s="14">
        <f t="shared" ref="B249:C249" si="349">SUM(B247:B248)</f>
        <v>63</v>
      </c>
      <c r="C249" s="14">
        <f t="shared" si="349"/>
        <v>52</v>
      </c>
      <c r="D249" s="14">
        <f t="shared" si="346"/>
        <v>115</v>
      </c>
      <c r="F249" s="16">
        <f t="shared" si="347"/>
        <v>52</v>
      </c>
      <c r="G249" s="16">
        <f>C249*D248/D249</f>
        <v>51.547826086956519</v>
      </c>
      <c r="H249" s="16">
        <f t="shared" si="348"/>
        <v>3.9664378337147697E-3</v>
      </c>
      <c r="I249" s="16"/>
      <c r="J249" s="16"/>
      <c r="K249" s="16"/>
      <c r="L249" s="14"/>
      <c r="M249" s="14"/>
      <c r="N249" s="14"/>
      <c r="O249" s="14"/>
    </row>
    <row r="250" spans="1:15" ht="15.75" customHeight="1">
      <c r="A250" s="13"/>
      <c r="F250" s="14">
        <f t="shared" ref="F250:F251" si="350">B251</f>
        <v>2</v>
      </c>
      <c r="G250" s="14">
        <f>B253*D251/D253</f>
        <v>1.0956521739130434</v>
      </c>
      <c r="H250" s="14">
        <f t="shared" ref="H250:H251" si="351">((B251-G250)^2)/G250</f>
        <v>0.74644582470669452</v>
      </c>
    </row>
    <row r="251" spans="1:15" ht="15.75" customHeight="1">
      <c r="A251" s="13" t="s">
        <v>34</v>
      </c>
      <c r="B251" s="14">
        <v>2</v>
      </c>
      <c r="C251" s="14">
        <v>0</v>
      </c>
      <c r="D251" s="14">
        <f t="shared" ref="D251:D253" si="352">SUM(B251:C251)</f>
        <v>2</v>
      </c>
      <c r="F251" s="14">
        <f t="shared" si="350"/>
        <v>61</v>
      </c>
      <c r="G251" s="14">
        <f>B253*D252/D253</f>
        <v>61.904347826086955</v>
      </c>
      <c r="H251" s="14">
        <f t="shared" si="351"/>
        <v>1.3211430525782152E-2</v>
      </c>
      <c r="I251" s="13">
        <f>SUM(H250:H253)</f>
        <v>1.6800112375333616</v>
      </c>
      <c r="J251" s="13" t="s">
        <v>58</v>
      </c>
    </row>
    <row r="252" spans="1:15" ht="15.75" customHeight="1">
      <c r="A252" s="13" t="s">
        <v>81</v>
      </c>
      <c r="B252" s="14">
        <v>61</v>
      </c>
      <c r="C252" s="14">
        <v>52</v>
      </c>
      <c r="D252" s="14">
        <f t="shared" si="352"/>
        <v>113</v>
      </c>
      <c r="F252" s="14">
        <f t="shared" ref="F252:F253" si="353">C251</f>
        <v>0</v>
      </c>
      <c r="G252" s="14">
        <f>C253*D251/D253</f>
        <v>0.90434782608695652</v>
      </c>
      <c r="H252" s="14">
        <f t="shared" ref="H252:H253" si="354">((C251-G252)^2)/G252</f>
        <v>0.90434782608695652</v>
      </c>
    </row>
    <row r="253" spans="1:15" ht="15.75" customHeight="1">
      <c r="A253" s="13" t="s">
        <v>47</v>
      </c>
      <c r="B253" s="14">
        <f t="shared" ref="B253:C253" si="355">SUM(B251:B252)</f>
        <v>63</v>
      </c>
      <c r="C253" s="14">
        <f t="shared" si="355"/>
        <v>52</v>
      </c>
      <c r="D253" s="14">
        <f t="shared" si="352"/>
        <v>115</v>
      </c>
      <c r="F253" s="16">
        <f t="shared" si="353"/>
        <v>52</v>
      </c>
      <c r="G253" s="16">
        <f>C253*D252/D253</f>
        <v>51.095652173913045</v>
      </c>
      <c r="H253" s="16">
        <f t="shared" si="354"/>
        <v>1.6006156213928376E-2</v>
      </c>
      <c r="I253" s="16"/>
      <c r="J253" s="16"/>
      <c r="K253" s="16"/>
      <c r="L253" s="14"/>
      <c r="M253" s="14"/>
      <c r="N253" s="14"/>
      <c r="O253" s="14"/>
    </row>
    <row r="254" spans="1:15" ht="15.75" customHeight="1">
      <c r="B254" s="13"/>
      <c r="F254" s="14">
        <f t="shared" ref="F254:F255" si="356">B255</f>
        <v>1</v>
      </c>
      <c r="G254" s="14">
        <f>B257*D255/D257</f>
        <v>1.0956521739130434</v>
      </c>
      <c r="H254" s="14">
        <f t="shared" ref="H254:H255" si="357">((B255-G254)^2)/G254</f>
        <v>8.3505866114561584E-3</v>
      </c>
    </row>
    <row r="255" spans="1:15" ht="15.75" customHeight="1">
      <c r="A255" s="13" t="s">
        <v>35</v>
      </c>
      <c r="B255" s="14">
        <v>1</v>
      </c>
      <c r="C255" s="14">
        <v>1</v>
      </c>
      <c r="D255" s="14">
        <f t="shared" ref="D255:D257" si="358">SUM(B255:C255)</f>
        <v>2</v>
      </c>
      <c r="F255" s="14">
        <f t="shared" si="356"/>
        <v>62</v>
      </c>
      <c r="G255" s="14">
        <f>B257*D256/D257</f>
        <v>61.904347826086955</v>
      </c>
      <c r="H255" s="14">
        <f t="shared" si="357"/>
        <v>1.4779799312312334E-4</v>
      </c>
      <c r="I255" s="13">
        <f>SUM(H254:H257)</f>
        <v>1.8794504413973435E-2</v>
      </c>
      <c r="J255" s="13" t="s">
        <v>58</v>
      </c>
    </row>
    <row r="256" spans="1:15" ht="15.75" customHeight="1">
      <c r="A256" s="13" t="s">
        <v>81</v>
      </c>
      <c r="B256" s="14">
        <v>62</v>
      </c>
      <c r="C256" s="14">
        <v>51</v>
      </c>
      <c r="D256" s="14">
        <f t="shared" si="358"/>
        <v>113</v>
      </c>
      <c r="F256" s="14">
        <f t="shared" ref="F256:F257" si="359">C255</f>
        <v>1</v>
      </c>
      <c r="G256" s="14">
        <f>C257*D255/D257</f>
        <v>0.90434782608695652</v>
      </c>
      <c r="H256" s="14">
        <f t="shared" ref="H256:H257" si="360">((C255-G256)^2)/G256</f>
        <v>1.011705685618729E-2</v>
      </c>
      <c r="I256" s="13"/>
    </row>
    <row r="257" spans="1:15" ht="15.75" customHeight="1">
      <c r="A257" s="13" t="s">
        <v>47</v>
      </c>
      <c r="B257" s="14">
        <f t="shared" ref="B257:C257" si="361">SUM(B255:B256)</f>
        <v>63</v>
      </c>
      <c r="C257" s="14">
        <f t="shared" si="361"/>
        <v>52</v>
      </c>
      <c r="D257" s="14">
        <f t="shared" si="358"/>
        <v>115</v>
      </c>
      <c r="F257" s="16">
        <f t="shared" si="359"/>
        <v>51</v>
      </c>
      <c r="G257" s="16">
        <f>C257*D256/D257</f>
        <v>51.095652173913045</v>
      </c>
      <c r="H257" s="16">
        <f t="shared" si="360"/>
        <v>1.7906295320686095E-4</v>
      </c>
      <c r="I257" s="26"/>
      <c r="J257" s="16"/>
      <c r="K257" s="16"/>
      <c r="L257" s="14"/>
      <c r="M257" s="14"/>
      <c r="N257" s="14"/>
      <c r="O257" s="14"/>
    </row>
    <row r="258" spans="1:15" ht="15.75" customHeight="1">
      <c r="A258" s="13"/>
      <c r="F258" s="14">
        <f t="shared" ref="F258:F259" si="362">B259</f>
        <v>2</v>
      </c>
      <c r="G258" s="14">
        <f>B261*D259/D261</f>
        <v>2.1913043478260867</v>
      </c>
      <c r="H258" s="14">
        <f t="shared" ref="H258:H259" si="363">((B259-G258)^2)/G258</f>
        <v>1.6701173222912317E-2</v>
      </c>
      <c r="I258" s="13"/>
    </row>
    <row r="259" spans="1:15" ht="15.75" customHeight="1">
      <c r="A259" s="13" t="s">
        <v>36</v>
      </c>
      <c r="B259" s="14">
        <v>2</v>
      </c>
      <c r="C259" s="14">
        <v>2</v>
      </c>
      <c r="D259" s="14">
        <f t="shared" ref="D259:D261" si="364">SUM(B259:C259)</f>
        <v>4</v>
      </c>
      <c r="F259" s="14">
        <f t="shared" si="362"/>
        <v>61</v>
      </c>
      <c r="G259" s="14">
        <f>B261*D260/D261</f>
        <v>60.80869565217391</v>
      </c>
      <c r="H259" s="14">
        <f t="shared" si="363"/>
        <v>6.0184408010497065E-4</v>
      </c>
      <c r="I259" s="13">
        <f>SUM(H258:H261)</f>
        <v>3.8266288266288279E-2</v>
      </c>
      <c r="J259" s="13" t="s">
        <v>58</v>
      </c>
    </row>
    <row r="260" spans="1:15" ht="15.75" customHeight="1">
      <c r="A260" s="13" t="s">
        <v>81</v>
      </c>
      <c r="B260" s="14">
        <v>61</v>
      </c>
      <c r="C260" s="14">
        <v>50</v>
      </c>
      <c r="D260" s="14">
        <f t="shared" si="364"/>
        <v>111</v>
      </c>
      <c r="F260" s="14">
        <f t="shared" ref="F260:F261" si="365">C259</f>
        <v>2</v>
      </c>
      <c r="G260" s="14">
        <f>C261*D259/D261</f>
        <v>1.808695652173913</v>
      </c>
      <c r="H260" s="14">
        <f t="shared" ref="H260:H261" si="366">((C259-G260)^2)/G260</f>
        <v>2.0234113712374581E-2</v>
      </c>
      <c r="I260" s="13"/>
    </row>
    <row r="261" spans="1:15" ht="15.75" customHeight="1">
      <c r="A261" s="13" t="s">
        <v>47</v>
      </c>
      <c r="B261" s="14">
        <f t="shared" ref="B261:C261" si="367">SUM(B259:B260)</f>
        <v>63</v>
      </c>
      <c r="C261" s="14">
        <f t="shared" si="367"/>
        <v>52</v>
      </c>
      <c r="D261" s="14">
        <f t="shared" si="364"/>
        <v>115</v>
      </c>
      <c r="F261" s="16">
        <f t="shared" si="365"/>
        <v>50</v>
      </c>
      <c r="G261" s="16">
        <f>C261*D260/D261</f>
        <v>50.19130434782609</v>
      </c>
      <c r="H261" s="16">
        <f t="shared" si="366"/>
        <v>7.2915725089640676E-4</v>
      </c>
      <c r="I261" s="26"/>
      <c r="J261" s="16"/>
      <c r="K261" s="16"/>
      <c r="L261" s="14"/>
      <c r="M261" s="14"/>
      <c r="N261" s="14"/>
      <c r="O261" s="14"/>
    </row>
    <row r="262" spans="1:15" ht="15.75" customHeight="1">
      <c r="A262" s="13"/>
      <c r="F262" s="14">
        <f t="shared" ref="F262:F263" si="368">B263</f>
        <v>2</v>
      </c>
      <c r="G262" s="14">
        <f>B265*D263/D265</f>
        <v>2.1913043478260867</v>
      </c>
      <c r="H262" s="14">
        <f t="shared" ref="H262:H263" si="369">((B263-G262)^2)/G262</f>
        <v>1.6701173222912317E-2</v>
      </c>
      <c r="I262" s="13"/>
    </row>
    <row r="263" spans="1:15" ht="15.75" customHeight="1">
      <c r="A263" s="13" t="s">
        <v>37</v>
      </c>
      <c r="B263" s="14">
        <v>2</v>
      </c>
      <c r="C263" s="14">
        <v>2</v>
      </c>
      <c r="D263" s="14">
        <f t="shared" ref="D263:D265" si="370">SUM(B263:C263)</f>
        <v>4</v>
      </c>
      <c r="F263" s="14">
        <f t="shared" si="368"/>
        <v>61</v>
      </c>
      <c r="G263" s="14">
        <f>B265*D264/D265</f>
        <v>60.80869565217391</v>
      </c>
      <c r="H263" s="14">
        <f t="shared" si="369"/>
        <v>6.0184408010497065E-4</v>
      </c>
      <c r="I263" s="13">
        <f>SUM(H262:H265)</f>
        <v>3.8266288266288279E-2</v>
      </c>
      <c r="J263" s="13" t="s">
        <v>58</v>
      </c>
    </row>
    <row r="264" spans="1:15" ht="15.75" customHeight="1">
      <c r="A264" s="13" t="s">
        <v>81</v>
      </c>
      <c r="B264" s="14">
        <v>61</v>
      </c>
      <c r="C264" s="14">
        <v>50</v>
      </c>
      <c r="D264" s="14">
        <f t="shared" si="370"/>
        <v>111</v>
      </c>
      <c r="F264" s="14">
        <f t="shared" ref="F264:F265" si="371">C263</f>
        <v>2</v>
      </c>
      <c r="G264" s="14">
        <f>C265*D263/D265</f>
        <v>1.808695652173913</v>
      </c>
      <c r="H264" s="14">
        <f t="shared" ref="H264:H265" si="372">((C263-G264)^2)/G264</f>
        <v>2.0234113712374581E-2</v>
      </c>
      <c r="I264" s="13"/>
    </row>
    <row r="265" spans="1:15" ht="15.75" customHeight="1">
      <c r="A265" s="13" t="s">
        <v>47</v>
      </c>
      <c r="B265" s="14">
        <f t="shared" ref="B265:C265" si="373">SUM(B263:B264)</f>
        <v>63</v>
      </c>
      <c r="C265" s="14">
        <f t="shared" si="373"/>
        <v>52</v>
      </c>
      <c r="D265" s="14">
        <f t="shared" si="370"/>
        <v>115</v>
      </c>
      <c r="F265" s="16">
        <f t="shared" si="371"/>
        <v>50</v>
      </c>
      <c r="G265" s="16">
        <f>C265*D264/D265</f>
        <v>50.19130434782609</v>
      </c>
      <c r="H265" s="16">
        <f t="shared" si="372"/>
        <v>7.2915725089640676E-4</v>
      </c>
      <c r="I265" s="26"/>
      <c r="J265" s="16"/>
      <c r="K265" s="16"/>
      <c r="L265" s="14"/>
      <c r="M265" s="14"/>
      <c r="N265" s="14"/>
      <c r="O265" s="14"/>
    </row>
    <row r="266" spans="1:15" ht="15.75" customHeight="1">
      <c r="A266" s="13"/>
      <c r="B266" s="12" t="s">
        <v>79</v>
      </c>
      <c r="C266" s="12" t="s">
        <v>73</v>
      </c>
      <c r="D266" s="13" t="s">
        <v>47</v>
      </c>
      <c r="E266" s="14">
        <f>(2-1)*(2-1)</f>
        <v>1</v>
      </c>
      <c r="F266" s="14">
        <f t="shared" ref="F266:F267" si="374">B267</f>
        <v>12</v>
      </c>
      <c r="G266" s="14">
        <f>B269*D267/D269</f>
        <v>10.37037037037037</v>
      </c>
      <c r="H266" s="14">
        <f t="shared" ref="H266:H267" si="375">((B267-G266)^2)/G266</f>
        <v>0.25608465608465614</v>
      </c>
      <c r="I266" s="13"/>
    </row>
    <row r="267" spans="1:15" ht="15.75" customHeight="1">
      <c r="A267" s="13" t="s">
        <v>32</v>
      </c>
      <c r="B267" s="14">
        <v>12</v>
      </c>
      <c r="C267" s="14">
        <v>2</v>
      </c>
      <c r="D267" s="14">
        <f t="shared" ref="D267:D269" si="376">SUM(B267:C267)</f>
        <v>14</v>
      </c>
      <c r="F267" s="14">
        <f t="shared" si="374"/>
        <v>8</v>
      </c>
      <c r="G267" s="14">
        <f>B269*D268/D269</f>
        <v>9.6296296296296298</v>
      </c>
      <c r="H267" s="14">
        <f t="shared" si="375"/>
        <v>0.27578347578347584</v>
      </c>
      <c r="I267" s="13">
        <f>SUM(H266:H269)</f>
        <v>2.0514913657770806</v>
      </c>
      <c r="J267" s="13" t="s">
        <v>58</v>
      </c>
    </row>
    <row r="268" spans="1:15" ht="15.75" customHeight="1">
      <c r="A268" s="13" t="s">
        <v>84</v>
      </c>
      <c r="B268" s="14">
        <v>8</v>
      </c>
      <c r="C268" s="14">
        <v>5</v>
      </c>
      <c r="D268" s="14">
        <f t="shared" si="376"/>
        <v>13</v>
      </c>
      <c r="F268" s="14">
        <f t="shared" ref="F268:F269" si="377">C267</f>
        <v>2</v>
      </c>
      <c r="G268" s="14">
        <f>C269*D267/D269</f>
        <v>3.6296296296296298</v>
      </c>
      <c r="H268" s="14">
        <f t="shared" ref="H268:H269" si="378">((C267-G268)^2)/G268</f>
        <v>0.73167044595616038</v>
      </c>
    </row>
    <row r="269" spans="1:15" ht="15.75" customHeight="1">
      <c r="A269" s="13" t="s">
        <v>47</v>
      </c>
      <c r="B269" s="14">
        <f t="shared" ref="B269:C269" si="379">SUM(B267:B268)</f>
        <v>20</v>
      </c>
      <c r="C269" s="14">
        <f t="shared" si="379"/>
        <v>7</v>
      </c>
      <c r="D269" s="14">
        <f t="shared" si="376"/>
        <v>27</v>
      </c>
      <c r="F269" s="16">
        <f t="shared" si="377"/>
        <v>5</v>
      </c>
      <c r="G269" s="16">
        <f>C269*D268/D269</f>
        <v>3.3703703703703702</v>
      </c>
      <c r="H269" s="16">
        <f t="shared" si="378"/>
        <v>0.78795278795278823</v>
      </c>
      <c r="I269" s="16"/>
      <c r="J269" s="16"/>
      <c r="K269" s="16"/>
      <c r="L269" s="14"/>
      <c r="M269" s="14"/>
      <c r="N269" s="14"/>
      <c r="O269" s="14"/>
    </row>
    <row r="270" spans="1:15" ht="15.75" customHeight="1">
      <c r="A270" s="13"/>
      <c r="F270" s="14">
        <f t="shared" ref="F270:F271" si="380">B271</f>
        <v>1</v>
      </c>
      <c r="G270" s="14">
        <f>B273*D271/D273</f>
        <v>0.7407407407407407</v>
      </c>
      <c r="H270" s="14">
        <f t="shared" ref="H270:H271" si="381">((B271-G270)^2)/G270</f>
        <v>9.0740740740740775E-2</v>
      </c>
    </row>
    <row r="271" spans="1:15" ht="15.75" customHeight="1">
      <c r="A271" s="13" t="s">
        <v>86</v>
      </c>
      <c r="B271" s="14">
        <v>1</v>
      </c>
      <c r="C271" s="14">
        <v>0</v>
      </c>
      <c r="D271" s="14">
        <f t="shared" ref="D271:D273" si="382">SUM(B271:C271)</f>
        <v>1</v>
      </c>
      <c r="F271" s="14">
        <f t="shared" si="380"/>
        <v>19</v>
      </c>
      <c r="G271" s="14">
        <f>B273*D272/D273</f>
        <v>19.25925925925926</v>
      </c>
      <c r="H271" s="14">
        <f t="shared" si="381"/>
        <v>3.4900284900284974E-3</v>
      </c>
      <c r="I271" s="13">
        <f>SUM(H270:H273)</f>
        <v>0.3634615384615385</v>
      </c>
      <c r="J271" s="13" t="s">
        <v>58</v>
      </c>
    </row>
    <row r="272" spans="1:15" ht="15.75" customHeight="1">
      <c r="A272" s="13" t="s">
        <v>84</v>
      </c>
      <c r="B272" s="14">
        <v>19</v>
      </c>
      <c r="C272" s="14">
        <v>7</v>
      </c>
      <c r="D272" s="14">
        <f t="shared" si="382"/>
        <v>26</v>
      </c>
      <c r="F272" s="14">
        <f t="shared" ref="F272:F273" si="383">C271</f>
        <v>0</v>
      </c>
      <c r="G272" s="14">
        <f>C273*D271/D273</f>
        <v>0.25925925925925924</v>
      </c>
      <c r="H272" s="14">
        <f t="shared" ref="H272:H273" si="384">((C271-G272)^2)/G272</f>
        <v>0.25925925925925924</v>
      </c>
    </row>
    <row r="273" spans="1:15" ht="15.75" customHeight="1">
      <c r="A273" s="13" t="s">
        <v>47</v>
      </c>
      <c r="B273" s="14">
        <f t="shared" ref="B273:C273" si="385">SUM(B271:B272)</f>
        <v>20</v>
      </c>
      <c r="C273" s="14">
        <f t="shared" si="385"/>
        <v>7</v>
      </c>
      <c r="D273" s="14">
        <f t="shared" si="382"/>
        <v>27</v>
      </c>
      <c r="F273" s="16">
        <f t="shared" si="383"/>
        <v>7</v>
      </c>
      <c r="G273" s="16">
        <f>C273*D272/D273</f>
        <v>6.7407407407407405</v>
      </c>
      <c r="H273" s="16">
        <f t="shared" si="384"/>
        <v>9.9715099715099939E-3</v>
      </c>
      <c r="I273" s="16"/>
      <c r="J273" s="16"/>
      <c r="K273" s="16"/>
      <c r="L273" s="14"/>
      <c r="M273" s="14"/>
      <c r="N273" s="14"/>
      <c r="O273" s="14"/>
    </row>
    <row r="274" spans="1:15" ht="15.75" customHeight="1">
      <c r="A274" s="13"/>
      <c r="F274" s="14">
        <f t="shared" ref="F274:F275" si="386">B275</f>
        <v>2</v>
      </c>
      <c r="G274" s="14">
        <f>B277*D275/D277</f>
        <v>1.4814814814814814</v>
      </c>
      <c r="H274" s="14">
        <f t="shared" ref="H274:H275" si="387">((B275-G274)^2)/G274</f>
        <v>0.18148148148148155</v>
      </c>
    </row>
    <row r="275" spans="1:15" ht="15.75" customHeight="1">
      <c r="A275" s="13" t="s">
        <v>34</v>
      </c>
      <c r="B275" s="14">
        <v>2</v>
      </c>
      <c r="C275" s="14">
        <v>0</v>
      </c>
      <c r="D275" s="14">
        <f t="shared" ref="D275:D277" si="388">SUM(B275:C275)</f>
        <v>2</v>
      </c>
      <c r="F275" s="14">
        <f t="shared" si="386"/>
        <v>18</v>
      </c>
      <c r="G275" s="14">
        <f>B277*D276/D277</f>
        <v>18.518518518518519</v>
      </c>
      <c r="H275" s="14">
        <f t="shared" si="387"/>
        <v>1.4518518518518549E-2</v>
      </c>
      <c r="I275" s="13">
        <f>SUM(H274:H277)</f>
        <v>0.75600000000000001</v>
      </c>
      <c r="J275" s="13" t="s">
        <v>58</v>
      </c>
    </row>
    <row r="276" spans="1:15" ht="15.75" customHeight="1">
      <c r="A276" s="13" t="s">
        <v>84</v>
      </c>
      <c r="B276" s="14">
        <v>18</v>
      </c>
      <c r="C276" s="14">
        <v>7</v>
      </c>
      <c r="D276" s="14">
        <f t="shared" si="388"/>
        <v>25</v>
      </c>
      <c r="F276" s="14">
        <f t="shared" ref="F276:F277" si="389">C275</f>
        <v>0</v>
      </c>
      <c r="G276" s="14">
        <f>C277*D275/D277</f>
        <v>0.51851851851851849</v>
      </c>
      <c r="H276" s="14">
        <f t="shared" ref="H276:H277" si="390">((C275-G276)^2)/G276</f>
        <v>0.51851851851851849</v>
      </c>
    </row>
    <row r="277" spans="1:15" ht="15.75" customHeight="1">
      <c r="A277" s="13" t="s">
        <v>47</v>
      </c>
      <c r="B277" s="14">
        <f t="shared" ref="B277:C277" si="391">SUM(B275:B276)</f>
        <v>20</v>
      </c>
      <c r="C277" s="14">
        <f t="shared" si="391"/>
        <v>7</v>
      </c>
      <c r="D277" s="14">
        <f t="shared" si="388"/>
        <v>27</v>
      </c>
      <c r="F277" s="16">
        <f t="shared" si="389"/>
        <v>7</v>
      </c>
      <c r="G277" s="16">
        <f>C277*D276/D277</f>
        <v>6.4814814814814818</v>
      </c>
      <c r="H277" s="16">
        <f t="shared" si="390"/>
        <v>4.1481481481481425E-2</v>
      </c>
      <c r="I277" s="16"/>
      <c r="J277" s="16"/>
      <c r="K277" s="16"/>
      <c r="L277" s="14"/>
      <c r="M277" s="14"/>
      <c r="N277" s="14"/>
      <c r="O277" s="14"/>
    </row>
    <row r="278" spans="1:15" ht="15.75" customHeight="1">
      <c r="B278" s="13"/>
      <c r="F278" s="14">
        <f t="shared" ref="F278:F279" si="392">B279</f>
        <v>1</v>
      </c>
      <c r="G278" s="14">
        <f>B281*D279/D281</f>
        <v>1.4814814814814814</v>
      </c>
      <c r="H278" s="14">
        <f t="shared" ref="H278:H279" si="393">((B279-G278)^2)/G278</f>
        <v>0.15648148148148142</v>
      </c>
    </row>
    <row r="279" spans="1:15" ht="15.75" customHeight="1">
      <c r="A279" s="13" t="s">
        <v>35</v>
      </c>
      <c r="B279" s="14">
        <v>1</v>
      </c>
      <c r="C279" s="14">
        <v>1</v>
      </c>
      <c r="D279" s="14">
        <f t="shared" ref="D279:D281" si="394">SUM(B279:C279)</f>
        <v>2</v>
      </c>
      <c r="F279" s="14">
        <f t="shared" si="392"/>
        <v>19</v>
      </c>
      <c r="G279" s="14">
        <f>B281*D280/D281</f>
        <v>18.518518518518519</v>
      </c>
      <c r="H279" s="14">
        <f t="shared" si="393"/>
        <v>1.2518518518518491E-2</v>
      </c>
      <c r="I279" s="13">
        <f>SUM(H278:H281)</f>
        <v>0.6518571428571428</v>
      </c>
      <c r="J279" s="13" t="s">
        <v>58</v>
      </c>
    </row>
    <row r="280" spans="1:15" ht="15.75" customHeight="1">
      <c r="A280" s="13" t="s">
        <v>84</v>
      </c>
      <c r="B280" s="14">
        <v>19</v>
      </c>
      <c r="C280" s="14">
        <v>6</v>
      </c>
      <c r="D280" s="14">
        <f t="shared" si="394"/>
        <v>25</v>
      </c>
      <c r="F280" s="14">
        <f t="shared" ref="F280:F281" si="395">C279</f>
        <v>1</v>
      </c>
      <c r="G280" s="14">
        <f>C281*D279/D281</f>
        <v>0.51851851851851849</v>
      </c>
      <c r="H280" s="14">
        <f t="shared" ref="H280:H281" si="396">((C279-G280)^2)/G280</f>
        <v>0.44708994708994715</v>
      </c>
    </row>
    <row r="281" spans="1:15" ht="15.75" customHeight="1">
      <c r="A281" s="13" t="s">
        <v>47</v>
      </c>
      <c r="B281" s="14">
        <f t="shared" ref="B281:C281" si="397">SUM(B279:B280)</f>
        <v>20</v>
      </c>
      <c r="C281" s="14">
        <f t="shared" si="397"/>
        <v>7</v>
      </c>
      <c r="D281" s="14">
        <f t="shared" si="394"/>
        <v>27</v>
      </c>
      <c r="F281" s="16">
        <f t="shared" si="395"/>
        <v>6</v>
      </c>
      <c r="G281" s="16">
        <f>C281*D280/D281</f>
        <v>6.4814814814814818</v>
      </c>
      <c r="H281" s="16">
        <f t="shared" si="396"/>
        <v>3.5767195767195822E-2</v>
      </c>
      <c r="I281" s="16"/>
      <c r="J281" s="16"/>
      <c r="K281" s="16"/>
      <c r="L281" s="14"/>
      <c r="M281" s="14"/>
      <c r="N281" s="14"/>
      <c r="O281" s="14"/>
    </row>
    <row r="282" spans="1:15" ht="15.75" customHeight="1">
      <c r="A282" s="13"/>
      <c r="F282" s="14">
        <f t="shared" ref="F282:F283" si="398">B283</f>
        <v>2</v>
      </c>
      <c r="G282" s="14">
        <f>B285*D283/D285</f>
        <v>2.9629629629629628</v>
      </c>
      <c r="H282" s="14">
        <f t="shared" ref="H282:H283" si="399">((B283-G282)^2)/G282</f>
        <v>0.31296296296296283</v>
      </c>
    </row>
    <row r="283" spans="1:15" ht="15.75" customHeight="1">
      <c r="A283" s="13" t="s">
        <v>36</v>
      </c>
      <c r="B283" s="14">
        <v>2</v>
      </c>
      <c r="C283" s="14">
        <v>2</v>
      </c>
      <c r="D283" s="14">
        <f t="shared" ref="D283:D285" si="400">SUM(B283:C283)</f>
        <v>4</v>
      </c>
      <c r="F283" s="14">
        <f t="shared" si="398"/>
        <v>18</v>
      </c>
      <c r="G283" s="14">
        <f>B285*D284/D285</f>
        <v>17.037037037037038</v>
      </c>
      <c r="H283" s="14">
        <f t="shared" si="399"/>
        <v>5.4428341384863001E-2</v>
      </c>
      <c r="I283" s="13">
        <f>SUM(H282:H285)</f>
        <v>1.4170807453416145</v>
      </c>
      <c r="J283" s="13" t="s">
        <v>58</v>
      </c>
    </row>
    <row r="284" spans="1:15" ht="15.75" customHeight="1">
      <c r="A284" s="13" t="s">
        <v>84</v>
      </c>
      <c r="B284" s="14">
        <v>18</v>
      </c>
      <c r="C284" s="14">
        <v>5</v>
      </c>
      <c r="D284" s="14">
        <f t="shared" si="400"/>
        <v>23</v>
      </c>
      <c r="F284" s="14">
        <f t="shared" ref="F284:F285" si="401">C283</f>
        <v>2</v>
      </c>
      <c r="G284" s="14">
        <f>C285*D283/D285</f>
        <v>1.037037037037037</v>
      </c>
      <c r="H284" s="14">
        <f t="shared" ref="H284:H285" si="402">((C283-G284)^2)/G284</f>
        <v>0.8941798941798943</v>
      </c>
    </row>
    <row r="285" spans="1:15" ht="15.75" customHeight="1">
      <c r="A285" s="13" t="s">
        <v>47</v>
      </c>
      <c r="B285" s="14">
        <f t="shared" ref="B285:C285" si="403">SUM(B283:B284)</f>
        <v>20</v>
      </c>
      <c r="C285" s="14">
        <f t="shared" si="403"/>
        <v>7</v>
      </c>
      <c r="D285" s="14">
        <f t="shared" si="400"/>
        <v>27</v>
      </c>
      <c r="F285" s="16">
        <f t="shared" si="401"/>
        <v>5</v>
      </c>
      <c r="G285" s="16">
        <f>C285*D284/D285</f>
        <v>5.9629629629629628</v>
      </c>
      <c r="H285" s="16">
        <f t="shared" si="402"/>
        <v>0.15550954681389459</v>
      </c>
      <c r="I285" s="16"/>
      <c r="J285" s="16"/>
      <c r="K285" s="16"/>
      <c r="L285" s="14"/>
      <c r="M285" s="14"/>
      <c r="N285" s="14"/>
      <c r="O285" s="14"/>
    </row>
    <row r="286" spans="1:15" ht="15.75" customHeight="1">
      <c r="A286" s="13"/>
      <c r="F286" s="14">
        <f t="shared" ref="F286:F287" si="404">B287</f>
        <v>2</v>
      </c>
      <c r="G286" s="14">
        <f>B289*D287/D289</f>
        <v>2.9629629629629628</v>
      </c>
      <c r="H286" s="14">
        <f t="shared" ref="H286:H287" si="405">((B287-G286)^2)/G286</f>
        <v>0.31296296296296283</v>
      </c>
    </row>
    <row r="287" spans="1:15" ht="15.75" customHeight="1">
      <c r="A287" s="13" t="s">
        <v>37</v>
      </c>
      <c r="B287" s="14">
        <v>2</v>
      </c>
      <c r="C287" s="14">
        <v>2</v>
      </c>
      <c r="D287" s="14">
        <f t="shared" ref="D287:D289" si="406">SUM(B287:C287)</f>
        <v>4</v>
      </c>
      <c r="F287" s="14">
        <f t="shared" si="404"/>
        <v>18</v>
      </c>
      <c r="G287" s="14">
        <f>B289*D288/D289</f>
        <v>17.037037037037038</v>
      </c>
      <c r="H287" s="14">
        <f t="shared" si="405"/>
        <v>5.4428341384863001E-2</v>
      </c>
      <c r="I287" s="13">
        <f>SUM(H286:H289)</f>
        <v>1.4170807453416145</v>
      </c>
      <c r="J287" s="13" t="s">
        <v>58</v>
      </c>
    </row>
    <row r="288" spans="1:15" ht="15.75" customHeight="1">
      <c r="A288" s="13" t="s">
        <v>84</v>
      </c>
      <c r="B288" s="14">
        <v>18</v>
      </c>
      <c r="C288" s="14">
        <v>5</v>
      </c>
      <c r="D288" s="14">
        <f t="shared" si="406"/>
        <v>23</v>
      </c>
      <c r="F288" s="14">
        <f t="shared" ref="F288:F289" si="407">C287</f>
        <v>2</v>
      </c>
      <c r="G288" s="14">
        <f>C289*D287/D289</f>
        <v>1.037037037037037</v>
      </c>
      <c r="H288" s="14">
        <f t="shared" ref="H288:H289" si="408">((C287-G288)^2)/G288</f>
        <v>0.8941798941798943</v>
      </c>
    </row>
    <row r="289" spans="1:15" ht="15.75" customHeight="1">
      <c r="A289" s="13" t="s">
        <v>47</v>
      </c>
      <c r="B289" s="14">
        <f t="shared" ref="B289:C289" si="409">SUM(B287:B288)</f>
        <v>20</v>
      </c>
      <c r="C289" s="14">
        <f t="shared" si="409"/>
        <v>7</v>
      </c>
      <c r="D289" s="14">
        <f t="shared" si="406"/>
        <v>27</v>
      </c>
      <c r="F289" s="16">
        <f t="shared" si="407"/>
        <v>5</v>
      </c>
      <c r="G289" s="16">
        <f>C289*D288/D289</f>
        <v>5.9629629629629628</v>
      </c>
      <c r="H289" s="16">
        <f t="shared" si="408"/>
        <v>0.15550954681389459</v>
      </c>
      <c r="I289" s="16"/>
      <c r="J289" s="16"/>
      <c r="K289" s="16"/>
      <c r="L289" s="14"/>
      <c r="M289" s="14"/>
      <c r="N289" s="14"/>
      <c r="O289" s="14"/>
    </row>
    <row r="290" spans="1:15" ht="15.7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4"/>
      <c r="M290" s="14"/>
      <c r="N290" s="14"/>
      <c r="O290" s="14"/>
    </row>
    <row r="291" spans="1:15" ht="15.75" customHeight="1">
      <c r="A291" s="15" t="s">
        <v>25</v>
      </c>
      <c r="B291" s="12" t="s">
        <v>57</v>
      </c>
      <c r="C291" s="12" t="s">
        <v>52</v>
      </c>
      <c r="D291" s="13" t="s">
        <v>47</v>
      </c>
      <c r="E291" s="14">
        <f>(2-1)*(2-1)</f>
        <v>1</v>
      </c>
      <c r="F291" s="14">
        <f t="shared" ref="F291:F292" si="410">B292</f>
        <v>0</v>
      </c>
      <c r="G291" s="14">
        <f>B294*D292/D294</f>
        <v>2.3958333333333335</v>
      </c>
      <c r="H291" s="14">
        <f t="shared" ref="H291:H292" si="411">((B292-G291)^2)/G291</f>
        <v>2.3958333333333335</v>
      </c>
      <c r="I291" s="15">
        <f>SUM(H291:H294)</f>
        <v>4.8527472527472533</v>
      </c>
      <c r="J291" s="15" t="s">
        <v>54</v>
      </c>
      <c r="K291" s="14" t="s">
        <v>75</v>
      </c>
    </row>
    <row r="292" spans="1:15" ht="15.75" customHeight="1">
      <c r="A292" s="13" t="s">
        <v>27</v>
      </c>
      <c r="B292" s="14">
        <v>0</v>
      </c>
      <c r="C292" s="14">
        <v>5</v>
      </c>
      <c r="D292" s="14">
        <f t="shared" ref="D292:D294" si="412">SUM(B292:C292)</f>
        <v>5</v>
      </c>
      <c r="F292" s="14">
        <f t="shared" si="410"/>
        <v>46</v>
      </c>
      <c r="G292" s="14">
        <f>B294*D293/D294</f>
        <v>43.604166666666664</v>
      </c>
      <c r="H292" s="14">
        <f t="shared" si="411"/>
        <v>0.13163919413919439</v>
      </c>
      <c r="I292" s="13" t="s">
        <v>67</v>
      </c>
      <c r="J292" s="13">
        <v>3.84</v>
      </c>
    </row>
    <row r="293" spans="1:15" ht="15.75" customHeight="1">
      <c r="A293" s="13" t="s">
        <v>81</v>
      </c>
      <c r="B293" s="14">
        <v>46</v>
      </c>
      <c r="C293" s="14">
        <v>45</v>
      </c>
      <c r="D293" s="14">
        <f t="shared" si="412"/>
        <v>91</v>
      </c>
      <c r="F293" s="14">
        <f t="shared" ref="F293:F294" si="413">C292</f>
        <v>5</v>
      </c>
      <c r="G293" s="14">
        <f>C294*D292/D294</f>
        <v>2.6041666666666665</v>
      </c>
      <c r="H293" s="14">
        <f t="shared" ref="H293:H294" si="414">((C292-G293)^2)/G293</f>
        <v>2.2041666666666671</v>
      </c>
      <c r="J293" s="13"/>
    </row>
    <row r="294" spans="1:15" ht="15.75" customHeight="1">
      <c r="A294" s="13" t="s">
        <v>47</v>
      </c>
      <c r="B294" s="14">
        <f t="shared" ref="B294:C294" si="415">SUM(B292:B293)</f>
        <v>46</v>
      </c>
      <c r="C294" s="14">
        <f t="shared" si="415"/>
        <v>50</v>
      </c>
      <c r="D294" s="14">
        <f t="shared" si="412"/>
        <v>96</v>
      </c>
      <c r="F294" s="16">
        <f t="shared" si="413"/>
        <v>45</v>
      </c>
      <c r="G294" s="16">
        <f>C294*D293/D294</f>
        <v>47.395833333333336</v>
      </c>
      <c r="H294" s="16">
        <f t="shared" si="414"/>
        <v>0.12110805860805884</v>
      </c>
      <c r="I294" s="16"/>
      <c r="J294" s="16"/>
      <c r="K294" s="16"/>
      <c r="L294" s="14"/>
      <c r="M294" s="14"/>
      <c r="N294" s="14"/>
      <c r="O294" s="14"/>
    </row>
    <row r="295" spans="1:15" ht="15.75" customHeight="1">
      <c r="A295" s="15" t="s">
        <v>28</v>
      </c>
      <c r="B295" s="22" t="s">
        <v>57</v>
      </c>
      <c r="C295" s="12" t="s">
        <v>52</v>
      </c>
      <c r="D295" s="13" t="s">
        <v>47</v>
      </c>
      <c r="E295" s="14">
        <f>(2-1)*(2-1)</f>
        <v>1</v>
      </c>
      <c r="F295" s="14">
        <f t="shared" ref="F295:F296" si="416">B296</f>
        <v>30</v>
      </c>
      <c r="G295" s="14">
        <f>B298*D296/D298</f>
        <v>25.875</v>
      </c>
      <c r="H295" s="14">
        <f t="shared" ref="H295:H296" si="417">((B296-G295)^2)/G295</f>
        <v>0.65760869565217395</v>
      </c>
      <c r="I295" s="14"/>
      <c r="J295" s="13"/>
      <c r="K295" s="14"/>
    </row>
    <row r="296" spans="1:15" ht="15.75" customHeight="1">
      <c r="A296" s="13" t="s">
        <v>29</v>
      </c>
      <c r="B296" s="23">
        <v>30</v>
      </c>
      <c r="C296" s="14">
        <v>24</v>
      </c>
      <c r="D296" s="14">
        <f t="shared" ref="D296:D298" si="418">SUM(B296:C296)</f>
        <v>54</v>
      </c>
      <c r="F296" s="14">
        <f t="shared" si="416"/>
        <v>16</v>
      </c>
      <c r="G296" s="14">
        <f>B298*D297/D298</f>
        <v>20.125</v>
      </c>
      <c r="H296" s="14">
        <f t="shared" si="417"/>
        <v>0.84549689440993792</v>
      </c>
      <c r="I296" s="13">
        <f>SUM(H295:H298)</f>
        <v>2.8859627329192543</v>
      </c>
      <c r="J296" s="13" t="s">
        <v>58</v>
      </c>
      <c r="K296" s="14"/>
    </row>
    <row r="297" spans="1:15" ht="15.75" customHeight="1">
      <c r="A297" s="13" t="s">
        <v>81</v>
      </c>
      <c r="B297" s="23">
        <v>16</v>
      </c>
      <c r="C297" s="14">
        <v>26</v>
      </c>
      <c r="D297" s="14">
        <f t="shared" si="418"/>
        <v>42</v>
      </c>
      <c r="F297" s="14">
        <f t="shared" ref="F297:F298" si="419">C296</f>
        <v>24</v>
      </c>
      <c r="G297" s="14">
        <f>C298*D296/D298</f>
        <v>28.125</v>
      </c>
      <c r="H297" s="14">
        <f t="shared" ref="H297:H298" si="420">((C296-G297)^2)/G297</f>
        <v>0.60499999999999998</v>
      </c>
      <c r="I297" s="14"/>
      <c r="J297" s="14"/>
      <c r="K297" s="14"/>
    </row>
    <row r="298" spans="1:15" ht="15.75" customHeight="1">
      <c r="A298" s="13" t="s">
        <v>47</v>
      </c>
      <c r="B298" s="23">
        <f t="shared" ref="B298:C298" si="421">SUM(B296:B297)</f>
        <v>46</v>
      </c>
      <c r="C298" s="14">
        <f t="shared" si="421"/>
        <v>50</v>
      </c>
      <c r="D298" s="14">
        <f t="shared" si="418"/>
        <v>96</v>
      </c>
      <c r="F298" s="16">
        <f t="shared" si="419"/>
        <v>26</v>
      </c>
      <c r="G298" s="16">
        <f>C298*D297/D298</f>
        <v>21.875</v>
      </c>
      <c r="H298" s="16">
        <f t="shared" si="420"/>
        <v>0.7778571428571428</v>
      </c>
      <c r="I298" s="16"/>
      <c r="J298" s="16"/>
      <c r="K298" s="16"/>
      <c r="L298" s="14"/>
      <c r="M298" s="14"/>
      <c r="N298" s="14"/>
      <c r="O298" s="14"/>
    </row>
    <row r="299" spans="1:15" ht="15.75" customHeight="1">
      <c r="A299" s="15" t="s">
        <v>82</v>
      </c>
      <c r="B299" s="12" t="s">
        <v>57</v>
      </c>
      <c r="C299" s="12" t="s">
        <v>52</v>
      </c>
      <c r="D299" s="13" t="s">
        <v>47</v>
      </c>
      <c r="E299" s="14">
        <f>(2-1)*(2-1)</f>
        <v>1</v>
      </c>
      <c r="F299" s="14">
        <f t="shared" ref="F299:F300" si="422">B300</f>
        <v>5</v>
      </c>
      <c r="G299" s="14">
        <f>B302*D300/D302</f>
        <v>7.1875</v>
      </c>
      <c r="H299" s="14">
        <f t="shared" ref="H299:H300" si="423">((B300-G299)^2)/G299</f>
        <v>0.66576086956521741</v>
      </c>
    </row>
    <row r="300" spans="1:15" ht="15.75" customHeight="1">
      <c r="A300" s="13" t="s">
        <v>32</v>
      </c>
      <c r="B300" s="14">
        <v>5</v>
      </c>
      <c r="C300" s="14">
        <v>10</v>
      </c>
      <c r="D300" s="14">
        <f t="shared" ref="D300:D302" si="424">SUM(B300:C300)</f>
        <v>15</v>
      </c>
      <c r="F300" s="14">
        <f t="shared" si="422"/>
        <v>41</v>
      </c>
      <c r="G300" s="14">
        <f>B302*D301/D302</f>
        <v>38.8125</v>
      </c>
      <c r="H300" s="14">
        <f t="shared" si="423"/>
        <v>0.12328904991948471</v>
      </c>
      <c r="I300" s="13">
        <f>SUM(H299:H302)</f>
        <v>1.5149758454106284</v>
      </c>
      <c r="J300" s="13" t="s">
        <v>58</v>
      </c>
    </row>
    <row r="301" spans="1:15" ht="15.75" customHeight="1">
      <c r="A301" s="13" t="s">
        <v>81</v>
      </c>
      <c r="B301" s="14">
        <v>41</v>
      </c>
      <c r="C301" s="14">
        <v>40</v>
      </c>
      <c r="D301" s="14">
        <f t="shared" si="424"/>
        <v>81</v>
      </c>
      <c r="F301" s="14">
        <f t="shared" ref="F301:F302" si="425">C300</f>
        <v>10</v>
      </c>
      <c r="G301" s="14">
        <f>C302*D300/D302</f>
        <v>7.8125</v>
      </c>
      <c r="H301" s="14">
        <f t="shared" ref="H301:H302" si="426">((C300-G301)^2)/G301</f>
        <v>0.61250000000000004</v>
      </c>
    </row>
    <row r="302" spans="1:15" ht="15.75" customHeight="1">
      <c r="A302" s="13" t="s">
        <v>47</v>
      </c>
      <c r="B302" s="14">
        <f t="shared" ref="B302:C302" si="427">SUM(B300:B301)</f>
        <v>46</v>
      </c>
      <c r="C302" s="14">
        <f t="shared" si="427"/>
        <v>50</v>
      </c>
      <c r="D302" s="14">
        <f t="shared" si="424"/>
        <v>96</v>
      </c>
      <c r="F302" s="16">
        <f t="shared" si="425"/>
        <v>40</v>
      </c>
      <c r="G302" s="16">
        <f>C302*D301/D302</f>
        <v>42.1875</v>
      </c>
      <c r="H302" s="16">
        <f t="shared" si="426"/>
        <v>0.11342592592592593</v>
      </c>
      <c r="I302" s="16"/>
      <c r="J302" s="16"/>
      <c r="K302" s="16"/>
      <c r="L302" s="14"/>
      <c r="M302" s="14"/>
      <c r="N302" s="14"/>
      <c r="O302" s="14"/>
    </row>
    <row r="303" spans="1:15" ht="15.75" customHeight="1">
      <c r="A303" s="13"/>
      <c r="F303" s="14">
        <f t="shared" ref="F303:F304" si="428">B304</f>
        <v>1</v>
      </c>
      <c r="G303" s="14">
        <f>B306*D304/D306</f>
        <v>1.4375</v>
      </c>
      <c r="H303" s="14">
        <f t="shared" ref="H303:H304" si="429">((B304-G303)^2)/G303</f>
        <v>0.13315217391304349</v>
      </c>
    </row>
    <row r="304" spans="1:15" ht="15.75" customHeight="1">
      <c r="A304" s="13" t="s">
        <v>83</v>
      </c>
      <c r="B304" s="14">
        <v>1</v>
      </c>
      <c r="C304" s="14">
        <v>2</v>
      </c>
      <c r="D304" s="14">
        <f t="shared" ref="D304:D306" si="430">SUM(B304:C304)</f>
        <v>3</v>
      </c>
      <c r="F304" s="14">
        <f t="shared" si="428"/>
        <v>45</v>
      </c>
      <c r="G304" s="14">
        <f>B306*D305/D306</f>
        <v>44.5625</v>
      </c>
      <c r="H304" s="14">
        <f t="shared" si="429"/>
        <v>4.2952314165497895E-3</v>
      </c>
      <c r="I304" s="13">
        <f>SUM(H303:H306)</f>
        <v>0.26389901823281908</v>
      </c>
      <c r="J304" s="13" t="s">
        <v>58</v>
      </c>
    </row>
    <row r="305" spans="1:15" ht="15.75" customHeight="1">
      <c r="A305" s="13" t="s">
        <v>81</v>
      </c>
      <c r="B305" s="14">
        <v>45</v>
      </c>
      <c r="C305" s="14">
        <v>48</v>
      </c>
      <c r="D305" s="14">
        <f t="shared" si="430"/>
        <v>93</v>
      </c>
      <c r="F305" s="14">
        <f t="shared" ref="F305:F306" si="431">C304</f>
        <v>2</v>
      </c>
      <c r="G305" s="14">
        <f>C306*D304/D306</f>
        <v>1.5625</v>
      </c>
      <c r="H305" s="14">
        <f t="shared" ref="H305:H306" si="432">((C304-G305)^2)/G305</f>
        <v>0.1225</v>
      </c>
    </row>
    <row r="306" spans="1:15" ht="15.75" customHeight="1">
      <c r="A306" s="13" t="s">
        <v>47</v>
      </c>
      <c r="B306" s="14">
        <f t="shared" ref="B306:C306" si="433">SUM(B304:B305)</f>
        <v>46</v>
      </c>
      <c r="C306" s="14">
        <f t="shared" si="433"/>
        <v>50</v>
      </c>
      <c r="D306" s="14">
        <f t="shared" si="430"/>
        <v>96</v>
      </c>
      <c r="F306" s="16">
        <f t="shared" si="431"/>
        <v>48</v>
      </c>
      <c r="G306" s="16">
        <f>C306*D305/D306</f>
        <v>48.4375</v>
      </c>
      <c r="H306" s="16">
        <f t="shared" si="432"/>
        <v>3.9516129032258068E-3</v>
      </c>
      <c r="I306" s="16"/>
      <c r="J306" s="16"/>
      <c r="K306" s="16"/>
      <c r="L306" s="14"/>
      <c r="M306" s="14"/>
      <c r="N306" s="14"/>
      <c r="O306" s="14"/>
    </row>
    <row r="307" spans="1:15" ht="15.75" customHeight="1">
      <c r="A307" s="13"/>
      <c r="F307" s="14">
        <f t="shared" ref="F307:F308" si="434">B308</f>
        <v>2</v>
      </c>
      <c r="G307" s="14">
        <f>B310*D308/D310</f>
        <v>2.3958333333333335</v>
      </c>
      <c r="H307" s="14">
        <f t="shared" ref="H307:H308" si="435">((B308-G307)^2)/G307</f>
        <v>6.5398550724637725E-2</v>
      </c>
    </row>
    <row r="308" spans="1:15" ht="15.75" customHeight="1">
      <c r="A308" s="13" t="s">
        <v>34</v>
      </c>
      <c r="B308" s="14">
        <v>2</v>
      </c>
      <c r="C308" s="14">
        <v>3</v>
      </c>
      <c r="D308" s="14">
        <f t="shared" ref="D308:D310" si="436">SUM(B308:C308)</f>
        <v>5</v>
      </c>
      <c r="F308" s="14">
        <f t="shared" si="434"/>
        <v>44</v>
      </c>
      <c r="G308" s="14">
        <f>B310*D309/D310</f>
        <v>43.604166666666664</v>
      </c>
      <c r="H308" s="14">
        <f t="shared" si="435"/>
        <v>3.5933269628922234E-3</v>
      </c>
      <c r="I308" s="13">
        <f>SUM(H307:H310)</f>
        <v>0.1324644051600575</v>
      </c>
      <c r="J308" s="13" t="s">
        <v>58</v>
      </c>
    </row>
    <row r="309" spans="1:15" ht="15.75" customHeight="1">
      <c r="A309" s="13" t="s">
        <v>81</v>
      </c>
      <c r="B309" s="14">
        <v>44</v>
      </c>
      <c r="C309" s="14">
        <v>47</v>
      </c>
      <c r="D309" s="14">
        <f t="shared" si="436"/>
        <v>91</v>
      </c>
      <c r="F309" s="14">
        <f t="shared" ref="F309:F310" si="437">C308</f>
        <v>3</v>
      </c>
      <c r="G309" s="14">
        <f>C310*D308/D310</f>
        <v>2.6041666666666665</v>
      </c>
      <c r="H309" s="14">
        <f t="shared" ref="H309:H310" si="438">((C308-G309)^2)/G309</f>
        <v>6.0166666666666715E-2</v>
      </c>
    </row>
    <row r="310" spans="1:15" ht="15.75" customHeight="1">
      <c r="A310" s="13" t="s">
        <v>47</v>
      </c>
      <c r="B310" s="14">
        <f t="shared" ref="B310:C310" si="439">SUM(B308:B309)</f>
        <v>46</v>
      </c>
      <c r="C310" s="14">
        <f t="shared" si="439"/>
        <v>50</v>
      </c>
      <c r="D310" s="14">
        <f t="shared" si="436"/>
        <v>96</v>
      </c>
      <c r="F310" s="16">
        <f t="shared" si="437"/>
        <v>47</v>
      </c>
      <c r="G310" s="16">
        <f>C310*D309/D310</f>
        <v>47.395833333333336</v>
      </c>
      <c r="H310" s="16">
        <f t="shared" si="438"/>
        <v>3.3058608058608454E-3</v>
      </c>
      <c r="I310" s="16"/>
      <c r="J310" s="16"/>
      <c r="K310" s="16"/>
      <c r="L310" s="14"/>
      <c r="M310" s="14"/>
      <c r="N310" s="14"/>
      <c r="O310" s="14"/>
    </row>
    <row r="311" spans="1:15" ht="15.75" customHeight="1">
      <c r="F311" s="14">
        <f t="shared" ref="F311:F312" si="440">B312</f>
        <v>1</v>
      </c>
      <c r="G311" s="14">
        <f>B314*D312/D314</f>
        <v>0.95833333333333337</v>
      </c>
      <c r="H311" s="14">
        <f t="shared" ref="H311:H312" si="441">((B312-G311)^2)/G311</f>
        <v>1.8115942028985475E-3</v>
      </c>
    </row>
    <row r="312" spans="1:15" ht="15.75" customHeight="1">
      <c r="A312" s="13" t="s">
        <v>35</v>
      </c>
      <c r="B312" s="14">
        <v>1</v>
      </c>
      <c r="C312" s="14">
        <v>1</v>
      </c>
      <c r="D312" s="14">
        <f t="shared" ref="D312:D314" si="442">SUM(B312:C312)</f>
        <v>2</v>
      </c>
      <c r="F312" s="14">
        <f t="shared" si="440"/>
        <v>45</v>
      </c>
      <c r="G312" s="14">
        <f>B314*D313/D314</f>
        <v>45.041666666666664</v>
      </c>
      <c r="H312" s="14">
        <f t="shared" si="441"/>
        <v>3.8544557508475422E-5</v>
      </c>
      <c r="I312" s="13">
        <f>SUM(H311:H314)</f>
        <v>3.5522664199814928E-3</v>
      </c>
      <c r="J312" s="13" t="s">
        <v>58</v>
      </c>
    </row>
    <row r="313" spans="1:15" ht="15.75" customHeight="1">
      <c r="A313" s="13" t="s">
        <v>81</v>
      </c>
      <c r="B313" s="14">
        <v>45</v>
      </c>
      <c r="C313" s="14">
        <v>49</v>
      </c>
      <c r="D313" s="14">
        <f t="shared" si="442"/>
        <v>94</v>
      </c>
      <c r="F313" s="14">
        <f t="shared" ref="F313:F314" si="443">C312</f>
        <v>1</v>
      </c>
      <c r="G313" s="14">
        <f>C314*D312/D314</f>
        <v>1.0416666666666667</v>
      </c>
      <c r="H313" s="14">
        <f t="shared" ref="H313:H314" si="444">((C312-G313)^2)/G313</f>
        <v>1.6666666666666724E-3</v>
      </c>
    </row>
    <row r="314" spans="1:15" ht="15.75" customHeight="1">
      <c r="A314" s="13" t="s">
        <v>47</v>
      </c>
      <c r="B314" s="14">
        <f t="shared" ref="B314:C314" si="445">SUM(B312:B313)</f>
        <v>46</v>
      </c>
      <c r="C314" s="14">
        <f t="shared" si="445"/>
        <v>50</v>
      </c>
      <c r="D314" s="14">
        <f t="shared" si="442"/>
        <v>96</v>
      </c>
      <c r="F314" s="16">
        <f t="shared" si="443"/>
        <v>49</v>
      </c>
      <c r="G314" s="16">
        <f>C314*D313/D314</f>
        <v>48.958333333333336</v>
      </c>
      <c r="H314" s="16">
        <f t="shared" si="444"/>
        <v>3.5460992907797386E-5</v>
      </c>
      <c r="I314" s="16"/>
      <c r="J314" s="16"/>
      <c r="K314" s="16"/>
      <c r="L314" s="14"/>
      <c r="M314" s="14"/>
      <c r="N314" s="14"/>
      <c r="O314" s="14"/>
    </row>
    <row r="315" spans="1:15" ht="15.75" customHeight="1">
      <c r="A315" s="13"/>
      <c r="F315" s="14">
        <f t="shared" ref="F315:F316" si="446">B316</f>
        <v>2</v>
      </c>
      <c r="G315" s="14">
        <f>B318*D316/D318</f>
        <v>1.9166666666666667</v>
      </c>
      <c r="H315" s="14">
        <f t="shared" ref="H315:H316" si="447">((B316-G315)^2)/G315</f>
        <v>3.623188405797095E-3</v>
      </c>
    </row>
    <row r="316" spans="1:15" ht="15.75" customHeight="1">
      <c r="A316" s="13" t="s">
        <v>36</v>
      </c>
      <c r="B316" s="14">
        <v>2</v>
      </c>
      <c r="C316" s="14">
        <v>2</v>
      </c>
      <c r="D316" s="14">
        <f t="shared" ref="D316:D318" si="448">SUM(B316:C316)</f>
        <v>4</v>
      </c>
      <c r="F316" s="14">
        <f t="shared" si="446"/>
        <v>44</v>
      </c>
      <c r="G316" s="14">
        <f>B318*D317/D318</f>
        <v>44.083333333333336</v>
      </c>
      <c r="H316" s="14">
        <f t="shared" si="447"/>
        <v>1.5752993068683945E-4</v>
      </c>
      <c r="I316" s="13">
        <f>SUM(H315:H318)</f>
        <v>7.2589792060491721E-3</v>
      </c>
      <c r="J316" s="13" t="s">
        <v>58</v>
      </c>
    </row>
    <row r="317" spans="1:15" ht="15.75" customHeight="1">
      <c r="A317" s="13" t="s">
        <v>81</v>
      </c>
      <c r="B317" s="14">
        <v>44</v>
      </c>
      <c r="C317" s="14">
        <v>48</v>
      </c>
      <c r="D317" s="14">
        <f t="shared" si="448"/>
        <v>92</v>
      </c>
      <c r="F317" s="14">
        <f t="shared" ref="F317:F318" si="449">C316</f>
        <v>2</v>
      </c>
      <c r="G317" s="14">
        <f>C318*D316/D318</f>
        <v>2.0833333333333335</v>
      </c>
      <c r="H317" s="14">
        <f t="shared" ref="H317:H318" si="450">((C316-G317)^2)/G317</f>
        <v>3.3333333333333448E-3</v>
      </c>
    </row>
    <row r="318" spans="1:15" ht="15.75" customHeight="1">
      <c r="A318" s="13" t="s">
        <v>47</v>
      </c>
      <c r="B318" s="14">
        <f t="shared" ref="B318:C318" si="451">SUM(B316:B317)</f>
        <v>46</v>
      </c>
      <c r="C318" s="14">
        <f t="shared" si="451"/>
        <v>50</v>
      </c>
      <c r="D318" s="14">
        <f t="shared" si="448"/>
        <v>96</v>
      </c>
      <c r="F318" s="16">
        <f t="shared" si="449"/>
        <v>48</v>
      </c>
      <c r="G318" s="16">
        <f>C318*D317/D318</f>
        <v>47.916666666666664</v>
      </c>
      <c r="H318" s="16">
        <f t="shared" si="450"/>
        <v>1.4492753623189232E-4</v>
      </c>
      <c r="I318" s="16"/>
      <c r="J318" s="16"/>
      <c r="K318" s="16"/>
      <c r="L318" s="14"/>
      <c r="M318" s="14"/>
      <c r="N318" s="14"/>
      <c r="O318" s="14"/>
    </row>
    <row r="319" spans="1:15" ht="15.75" customHeight="1">
      <c r="A319" s="13"/>
      <c r="F319" s="14">
        <f t="shared" ref="F319:F320" si="452">B320</f>
        <v>5</v>
      </c>
      <c r="G319" s="14">
        <f>B322*D320/D322</f>
        <v>3.3541666666666665</v>
      </c>
      <c r="H319" s="14">
        <f t="shared" ref="H319:H320" si="453">((B320-G319)^2)/G319</f>
        <v>0.8075828157349898</v>
      </c>
    </row>
    <row r="320" spans="1:15" ht="15.75" customHeight="1">
      <c r="A320" s="13" t="s">
        <v>37</v>
      </c>
      <c r="B320" s="14">
        <v>5</v>
      </c>
      <c r="C320" s="14">
        <v>2</v>
      </c>
      <c r="D320" s="14">
        <f t="shared" ref="D320:D322" si="454">SUM(B320:C320)</f>
        <v>7</v>
      </c>
      <c r="F320" s="14">
        <f t="shared" si="452"/>
        <v>41</v>
      </c>
      <c r="G320" s="14">
        <f>B322*D321/D322</f>
        <v>42.645833333333336</v>
      </c>
      <c r="H320" s="14">
        <f t="shared" si="453"/>
        <v>6.3517749552190375E-2</v>
      </c>
      <c r="I320" s="13">
        <f>SUM(H319:H322)</f>
        <v>1.6725130853513859</v>
      </c>
      <c r="J320" s="13" t="s">
        <v>58</v>
      </c>
    </row>
    <row r="321" spans="1:15" ht="15.75" customHeight="1">
      <c r="A321" s="13" t="s">
        <v>81</v>
      </c>
      <c r="B321" s="14">
        <v>41</v>
      </c>
      <c r="C321" s="14">
        <v>48</v>
      </c>
      <c r="D321" s="14">
        <f t="shared" si="454"/>
        <v>89</v>
      </c>
      <c r="F321" s="14">
        <f t="shared" ref="F321:F322" si="455">C320</f>
        <v>2</v>
      </c>
      <c r="G321" s="14">
        <f>C322*D320/D322</f>
        <v>3.6458333333333335</v>
      </c>
      <c r="H321" s="14">
        <f t="shared" ref="H321:H322" si="456">((C320-G321)^2)/G321</f>
        <v>0.74297619047619057</v>
      </c>
    </row>
    <row r="322" spans="1:15" ht="15.75" customHeight="1">
      <c r="A322" s="13" t="s">
        <v>47</v>
      </c>
      <c r="B322" s="14">
        <f t="shared" ref="B322:C322" si="457">SUM(B320:B321)</f>
        <v>46</v>
      </c>
      <c r="C322" s="14">
        <f t="shared" si="457"/>
        <v>50</v>
      </c>
      <c r="D322" s="14">
        <f t="shared" si="454"/>
        <v>96</v>
      </c>
      <c r="F322" s="16">
        <f t="shared" si="455"/>
        <v>48</v>
      </c>
      <c r="G322" s="16">
        <f>C322*D321/D322</f>
        <v>46.354166666666664</v>
      </c>
      <c r="H322" s="16">
        <f t="shared" si="456"/>
        <v>5.8436329588015146E-2</v>
      </c>
      <c r="I322" s="16"/>
      <c r="J322" s="16"/>
      <c r="K322" s="16"/>
      <c r="L322" s="14"/>
      <c r="M322" s="14"/>
      <c r="N322" s="14"/>
      <c r="O322" s="14"/>
    </row>
    <row r="323" spans="1:15" ht="15.75" customHeight="1">
      <c r="A323" s="13"/>
      <c r="B323" s="12" t="s">
        <v>57</v>
      </c>
      <c r="C323" s="12" t="s">
        <v>52</v>
      </c>
      <c r="D323" s="13" t="s">
        <v>47</v>
      </c>
      <c r="E323" s="14">
        <f>(2-1)*(2-1)</f>
        <v>1</v>
      </c>
      <c r="F323" s="14">
        <f t="shared" ref="F323:F324" si="458">B324</f>
        <v>5</v>
      </c>
      <c r="G323" s="14">
        <f>B326*D324/D326</f>
        <v>6.666666666666667</v>
      </c>
      <c r="H323" s="14">
        <f t="shared" ref="H323:H324" si="459">((B324-G323)^2)/G323</f>
        <v>0.41666666666666674</v>
      </c>
    </row>
    <row r="324" spans="1:15" ht="15.75" customHeight="1">
      <c r="A324" s="13" t="s">
        <v>32</v>
      </c>
      <c r="B324" s="14">
        <v>5</v>
      </c>
      <c r="C324" s="14">
        <v>10</v>
      </c>
      <c r="D324" s="14">
        <f t="shared" ref="D324:D326" si="460">SUM(B324:C324)</f>
        <v>15</v>
      </c>
      <c r="F324" s="14">
        <f t="shared" si="458"/>
        <v>11</v>
      </c>
      <c r="G324" s="14">
        <f>B326*D325/D326</f>
        <v>9.3333333333333339</v>
      </c>
      <c r="H324" s="14">
        <f t="shared" si="459"/>
        <v>0.29761904761904739</v>
      </c>
      <c r="I324" s="13">
        <f>SUM(H323:H326)</f>
        <v>1.2857142857142851</v>
      </c>
      <c r="J324" s="13" t="s">
        <v>58</v>
      </c>
    </row>
    <row r="325" spans="1:15" ht="15.75" customHeight="1">
      <c r="A325" s="13" t="s">
        <v>84</v>
      </c>
      <c r="B325" s="14">
        <v>11</v>
      </c>
      <c r="C325" s="14">
        <v>10</v>
      </c>
      <c r="D325" s="14">
        <f t="shared" si="460"/>
        <v>21</v>
      </c>
      <c r="F325" s="14">
        <f t="shared" ref="F325:F326" si="461">C324</f>
        <v>10</v>
      </c>
      <c r="G325" s="14">
        <f>C326*D324/D326</f>
        <v>8.3333333333333339</v>
      </c>
      <c r="H325" s="14">
        <f t="shared" ref="H325:H326" si="462">((C324-G325)^2)/G325</f>
        <v>0.33333333333333309</v>
      </c>
    </row>
    <row r="326" spans="1:15" ht="15.75" customHeight="1">
      <c r="A326" s="13" t="s">
        <v>47</v>
      </c>
      <c r="B326" s="14">
        <f t="shared" ref="B326:C326" si="463">SUM(B324:B325)</f>
        <v>16</v>
      </c>
      <c r="C326" s="14">
        <f t="shared" si="463"/>
        <v>20</v>
      </c>
      <c r="D326" s="14">
        <f t="shared" si="460"/>
        <v>36</v>
      </c>
      <c r="F326" s="16">
        <f t="shared" si="461"/>
        <v>10</v>
      </c>
      <c r="G326" s="16">
        <f>C326*D325/D326</f>
        <v>11.666666666666666</v>
      </c>
      <c r="H326" s="16">
        <f t="shared" si="462"/>
        <v>0.23809523809523794</v>
      </c>
      <c r="I326" s="16"/>
      <c r="J326" s="16"/>
      <c r="K326" s="16"/>
      <c r="L326" s="14"/>
      <c r="M326" s="14"/>
      <c r="N326" s="14"/>
      <c r="O326" s="14"/>
    </row>
    <row r="327" spans="1:15" ht="15.75" customHeight="1">
      <c r="A327" s="13"/>
      <c r="F327" s="14">
        <f t="shared" ref="F327:F328" si="464">B328</f>
        <v>1</v>
      </c>
      <c r="G327" s="14">
        <f>B330*D328/D330</f>
        <v>1.3333333333333333</v>
      </c>
      <c r="H327" s="14">
        <f t="shared" ref="H327:H328" si="465">((B328-G327)^2)/G327</f>
        <v>8.3333333333333301E-2</v>
      </c>
    </row>
    <row r="328" spans="1:15" ht="15.75" customHeight="1">
      <c r="A328" s="13" t="s">
        <v>86</v>
      </c>
      <c r="B328" s="14">
        <v>1</v>
      </c>
      <c r="C328" s="14">
        <v>2</v>
      </c>
      <c r="D328" s="14">
        <f t="shared" ref="D328:D330" si="466">SUM(B328:C328)</f>
        <v>3</v>
      </c>
      <c r="F328" s="14">
        <f t="shared" si="464"/>
        <v>15</v>
      </c>
      <c r="G328" s="14">
        <f>B330*D329/D330</f>
        <v>14.666666666666666</v>
      </c>
      <c r="H328" s="14">
        <f t="shared" si="465"/>
        <v>7.5757575757576029E-3</v>
      </c>
      <c r="I328" s="13">
        <f>SUM(H327:H330)</f>
        <v>0.16363636363636355</v>
      </c>
      <c r="J328" s="13" t="s">
        <v>58</v>
      </c>
    </row>
    <row r="329" spans="1:15" ht="15.75" customHeight="1">
      <c r="A329" s="13" t="s">
        <v>84</v>
      </c>
      <c r="B329" s="14">
        <v>15</v>
      </c>
      <c r="C329" s="14">
        <v>18</v>
      </c>
      <c r="D329" s="14">
        <f t="shared" si="466"/>
        <v>33</v>
      </c>
      <c r="F329" s="14">
        <f t="shared" ref="F329:F330" si="467">C328</f>
        <v>2</v>
      </c>
      <c r="G329" s="14">
        <f>C330*D328/D330</f>
        <v>1.6666666666666667</v>
      </c>
      <c r="H329" s="14">
        <f t="shared" ref="H329:H330" si="468">((C328-G329)^2)/G329</f>
        <v>6.6666666666666638E-2</v>
      </c>
    </row>
    <row r="330" spans="1:15" ht="15.75" customHeight="1">
      <c r="A330" s="13" t="s">
        <v>47</v>
      </c>
      <c r="B330" s="14">
        <f t="shared" ref="B330:C330" si="469">SUM(B328:B329)</f>
        <v>16</v>
      </c>
      <c r="C330" s="14">
        <f t="shared" si="469"/>
        <v>20</v>
      </c>
      <c r="D330" s="14">
        <f t="shared" si="466"/>
        <v>36</v>
      </c>
      <c r="F330" s="16">
        <f t="shared" si="467"/>
        <v>18</v>
      </c>
      <c r="G330" s="16">
        <f>C330*D329/D330</f>
        <v>18.333333333333332</v>
      </c>
      <c r="H330" s="16">
        <f t="shared" si="468"/>
        <v>6.0606060606060181E-3</v>
      </c>
      <c r="I330" s="16"/>
      <c r="J330" s="16"/>
      <c r="K330" s="16"/>
      <c r="L330" s="14"/>
      <c r="M330" s="14"/>
      <c r="N330" s="14"/>
      <c r="O330" s="14"/>
    </row>
    <row r="331" spans="1:15" ht="15.75" customHeight="1">
      <c r="A331" s="13"/>
      <c r="F331" s="14">
        <f t="shared" ref="F331:F332" si="470">B332</f>
        <v>2</v>
      </c>
      <c r="G331" s="14">
        <f>B334*D332/D334</f>
        <v>2.2222222222222223</v>
      </c>
      <c r="H331" s="14">
        <f t="shared" ref="H331:H332" si="471">((B332-G331)^2)/G331</f>
        <v>2.222222222222224E-2</v>
      </c>
    </row>
    <row r="332" spans="1:15" ht="15.75" customHeight="1">
      <c r="A332" s="13" t="s">
        <v>34</v>
      </c>
      <c r="B332" s="14">
        <v>2</v>
      </c>
      <c r="C332" s="14">
        <v>3</v>
      </c>
      <c r="D332" s="14">
        <f t="shared" ref="D332:D334" si="472">SUM(B332:C332)</f>
        <v>5</v>
      </c>
      <c r="F332" s="14">
        <f t="shared" si="470"/>
        <v>14</v>
      </c>
      <c r="G332" s="14">
        <f>B334*D333/D334</f>
        <v>13.777777777777779</v>
      </c>
      <c r="H332" s="14">
        <f t="shared" si="471"/>
        <v>3.584229390680978E-3</v>
      </c>
      <c r="I332" s="13">
        <f>SUM(H331:H334)</f>
        <v>4.6451612903225803E-2</v>
      </c>
      <c r="J332" s="13" t="s">
        <v>58</v>
      </c>
    </row>
    <row r="333" spans="1:15" ht="15.75" customHeight="1">
      <c r="A333" s="13" t="s">
        <v>84</v>
      </c>
      <c r="B333" s="14">
        <v>14</v>
      </c>
      <c r="C333" s="14">
        <v>17</v>
      </c>
      <c r="D333" s="14">
        <f t="shared" si="472"/>
        <v>31</v>
      </c>
      <c r="F333" s="14">
        <f t="shared" ref="F333:F334" si="473">C332</f>
        <v>3</v>
      </c>
      <c r="G333" s="14">
        <f>C334*D332/D334</f>
        <v>2.7777777777777777</v>
      </c>
      <c r="H333" s="14">
        <f t="shared" ref="H333:H334" si="474">((C332-G333)^2)/G333</f>
        <v>1.7777777777777795E-2</v>
      </c>
    </row>
    <row r="334" spans="1:15" ht="15.75" customHeight="1">
      <c r="A334" s="13" t="s">
        <v>47</v>
      </c>
      <c r="B334" s="14">
        <f t="shared" ref="B334:C334" si="475">SUM(B332:B333)</f>
        <v>16</v>
      </c>
      <c r="C334" s="14">
        <f t="shared" si="475"/>
        <v>20</v>
      </c>
      <c r="D334" s="14">
        <f t="shared" si="472"/>
        <v>36</v>
      </c>
      <c r="F334" s="16">
        <f t="shared" si="473"/>
        <v>17</v>
      </c>
      <c r="G334" s="16">
        <f>C334*D333/D334</f>
        <v>17.222222222222221</v>
      </c>
      <c r="H334" s="16">
        <f t="shared" si="474"/>
        <v>2.8673835125447825E-3</v>
      </c>
      <c r="I334" s="16"/>
      <c r="J334" s="16"/>
      <c r="K334" s="16"/>
      <c r="L334" s="14"/>
      <c r="M334" s="14"/>
      <c r="N334" s="14"/>
      <c r="O334" s="14"/>
    </row>
    <row r="335" spans="1:15" ht="15.75" customHeight="1">
      <c r="F335" s="14">
        <f t="shared" ref="F335:F336" si="476">B336</f>
        <v>1</v>
      </c>
      <c r="G335" s="14">
        <f>B338*D336/D338</f>
        <v>0.88888888888888884</v>
      </c>
      <c r="H335" s="14">
        <f t="shared" ref="H335:H336" si="477">((B336-G335)^2)/G335</f>
        <v>1.3888888888888902E-2</v>
      </c>
    </row>
    <row r="336" spans="1:15" ht="15.75" customHeight="1">
      <c r="A336" s="13" t="s">
        <v>35</v>
      </c>
      <c r="B336" s="14">
        <v>1</v>
      </c>
      <c r="C336" s="14">
        <v>1</v>
      </c>
      <c r="D336" s="14">
        <f t="shared" ref="D336:D338" si="478">SUM(B336:C336)</f>
        <v>2</v>
      </c>
      <c r="F336" s="14">
        <f t="shared" si="476"/>
        <v>15</v>
      </c>
      <c r="G336" s="14">
        <f>B338*D337/D338</f>
        <v>15.111111111111111</v>
      </c>
      <c r="H336" s="14">
        <f t="shared" si="477"/>
        <v>8.1699346405228186E-4</v>
      </c>
      <c r="I336" s="13">
        <f>SUM(H335:H338)</f>
        <v>2.6470588235294128E-2</v>
      </c>
      <c r="J336" s="13" t="s">
        <v>58</v>
      </c>
    </row>
    <row r="337" spans="1:15" ht="15.75" customHeight="1">
      <c r="A337" s="13" t="s">
        <v>84</v>
      </c>
      <c r="B337" s="14">
        <v>15</v>
      </c>
      <c r="C337" s="14">
        <v>19</v>
      </c>
      <c r="D337" s="14">
        <f t="shared" si="478"/>
        <v>34</v>
      </c>
      <c r="F337" s="14">
        <f t="shared" ref="F337:F338" si="479">C336</f>
        <v>1</v>
      </c>
      <c r="G337" s="14">
        <f>C338*D336/D338</f>
        <v>1.1111111111111112</v>
      </c>
      <c r="H337" s="14">
        <f t="shared" ref="H337:H338" si="480">((C336-G337)^2)/G337</f>
        <v>1.111111111111112E-2</v>
      </c>
    </row>
    <row r="338" spans="1:15" ht="15.75" customHeight="1">
      <c r="A338" s="13" t="s">
        <v>47</v>
      </c>
      <c r="B338" s="14">
        <f t="shared" ref="B338:C338" si="481">SUM(B336:B337)</f>
        <v>16</v>
      </c>
      <c r="C338" s="14">
        <f t="shared" si="481"/>
        <v>20</v>
      </c>
      <c r="D338" s="14">
        <f t="shared" si="478"/>
        <v>36</v>
      </c>
      <c r="F338" s="16">
        <f t="shared" si="479"/>
        <v>19</v>
      </c>
      <c r="G338" s="16">
        <f>C338*D337/D338</f>
        <v>18.888888888888889</v>
      </c>
      <c r="H338" s="16">
        <f t="shared" si="480"/>
        <v>6.5359477124182547E-4</v>
      </c>
      <c r="I338" s="16"/>
      <c r="J338" s="16"/>
      <c r="K338" s="16"/>
      <c r="L338" s="14"/>
      <c r="M338" s="14"/>
      <c r="N338" s="14"/>
      <c r="O338" s="14"/>
    </row>
    <row r="339" spans="1:15" ht="15.75" customHeight="1">
      <c r="A339" s="13"/>
      <c r="F339" s="14">
        <f t="shared" ref="F339:F340" si="482">B340</f>
        <v>2</v>
      </c>
      <c r="G339" s="14">
        <f>B342*D340/D342</f>
        <v>1.7777777777777777</v>
      </c>
      <c r="H339" s="14">
        <f t="shared" ref="H339:H340" si="483">((B340-G339)^2)/G339</f>
        <v>2.7777777777777804E-2</v>
      </c>
    </row>
    <row r="340" spans="1:15" ht="15.75" customHeight="1">
      <c r="A340" s="13" t="s">
        <v>36</v>
      </c>
      <c r="B340" s="14">
        <v>2</v>
      </c>
      <c r="C340" s="14">
        <v>2</v>
      </c>
      <c r="D340" s="14">
        <f t="shared" ref="D340:D342" si="484">SUM(B340:C340)</f>
        <v>4</v>
      </c>
      <c r="F340" s="14">
        <f t="shared" si="482"/>
        <v>14</v>
      </c>
      <c r="G340" s="14">
        <f>B342*D341/D342</f>
        <v>14.222222222222221</v>
      </c>
      <c r="H340" s="14">
        <f t="shared" si="483"/>
        <v>3.4722222222221977E-3</v>
      </c>
      <c r="I340" s="13">
        <f>SUM(H339:H342)</f>
        <v>5.6250000000000001E-2</v>
      </c>
      <c r="J340" s="13" t="s">
        <v>58</v>
      </c>
    </row>
    <row r="341" spans="1:15" ht="15.75" customHeight="1">
      <c r="A341" s="13" t="s">
        <v>84</v>
      </c>
      <c r="B341" s="14">
        <v>14</v>
      </c>
      <c r="C341" s="14">
        <v>18</v>
      </c>
      <c r="D341" s="14">
        <f t="shared" si="484"/>
        <v>32</v>
      </c>
      <c r="F341" s="14">
        <f t="shared" ref="F341:F342" si="485">C340</f>
        <v>2</v>
      </c>
      <c r="G341" s="14">
        <f>C342*D340/D342</f>
        <v>2.2222222222222223</v>
      </c>
      <c r="H341" s="14">
        <f t="shared" ref="H341:H342" si="486">((C340-G341)^2)/G341</f>
        <v>2.222222222222224E-2</v>
      </c>
    </row>
    <row r="342" spans="1:15" ht="15.75" customHeight="1">
      <c r="A342" s="13" t="s">
        <v>47</v>
      </c>
      <c r="B342" s="14">
        <f t="shared" ref="B342:C342" si="487">SUM(B340:B341)</f>
        <v>16</v>
      </c>
      <c r="C342" s="14">
        <f t="shared" si="487"/>
        <v>20</v>
      </c>
      <c r="D342" s="14">
        <f t="shared" si="484"/>
        <v>36</v>
      </c>
      <c r="F342" s="16">
        <f t="shared" si="485"/>
        <v>18</v>
      </c>
      <c r="G342" s="16">
        <f>C342*D341/D342</f>
        <v>17.777777777777779</v>
      </c>
      <c r="H342" s="16">
        <f t="shared" si="486"/>
        <v>2.7777777777777579E-3</v>
      </c>
      <c r="I342" s="16"/>
      <c r="J342" s="16"/>
      <c r="K342" s="16"/>
      <c r="L342" s="14"/>
      <c r="M342" s="14"/>
      <c r="N342" s="14"/>
      <c r="O342" s="14"/>
    </row>
    <row r="343" spans="1:15" ht="15.75" customHeight="1">
      <c r="A343" s="13"/>
      <c r="F343" s="14">
        <f t="shared" ref="F343:F344" si="488">B344</f>
        <v>5</v>
      </c>
      <c r="G343" s="14">
        <f>B346*D344/D346</f>
        <v>3.1111111111111112</v>
      </c>
      <c r="H343" s="14">
        <f t="shared" ref="H343:H344" si="489">((B344-G343)^2)/G343</f>
        <v>1.1468253968253967</v>
      </c>
    </row>
    <row r="344" spans="1:15" ht="15.75" customHeight="1">
      <c r="A344" s="13" t="s">
        <v>37</v>
      </c>
      <c r="B344" s="14">
        <v>5</v>
      </c>
      <c r="C344" s="14">
        <v>2</v>
      </c>
      <c r="D344" s="14">
        <f t="shared" ref="D344:D346" si="490">SUM(B344:C344)</f>
        <v>7</v>
      </c>
      <c r="F344" s="14">
        <f t="shared" si="488"/>
        <v>11</v>
      </c>
      <c r="G344" s="14">
        <f>B346*D345/D346</f>
        <v>12.888888888888889</v>
      </c>
      <c r="H344" s="14">
        <f t="shared" si="489"/>
        <v>0.27681992337164762</v>
      </c>
      <c r="I344" s="13">
        <f>SUM(H343:H346)</f>
        <v>2.5625615763546801</v>
      </c>
      <c r="J344" s="13" t="s">
        <v>58</v>
      </c>
    </row>
    <row r="345" spans="1:15" ht="15.75" customHeight="1">
      <c r="A345" s="13" t="s">
        <v>84</v>
      </c>
      <c r="B345" s="14">
        <v>11</v>
      </c>
      <c r="C345" s="14">
        <v>18</v>
      </c>
      <c r="D345" s="14">
        <f t="shared" si="490"/>
        <v>29</v>
      </c>
      <c r="F345" s="14">
        <f t="shared" ref="F345:F346" si="491">C344</f>
        <v>2</v>
      </c>
      <c r="G345" s="14">
        <f>C346*D344/D346</f>
        <v>3.8888888888888888</v>
      </c>
      <c r="H345" s="14">
        <f t="shared" ref="H345:H346" si="492">((C344-G345)^2)/G345</f>
        <v>0.91746031746031742</v>
      </c>
    </row>
    <row r="346" spans="1:15" ht="15.75" customHeight="1">
      <c r="A346" s="13" t="s">
        <v>47</v>
      </c>
      <c r="B346" s="14">
        <f t="shared" ref="B346:C346" si="493">SUM(B344:B345)</f>
        <v>16</v>
      </c>
      <c r="C346" s="14">
        <f t="shared" si="493"/>
        <v>20</v>
      </c>
      <c r="D346" s="14">
        <f t="shared" si="490"/>
        <v>36</v>
      </c>
      <c r="F346" s="16">
        <f t="shared" si="491"/>
        <v>18</v>
      </c>
      <c r="G346" s="16">
        <f>C346*D345/D346</f>
        <v>16.111111111111111</v>
      </c>
      <c r="H346" s="16">
        <f t="shared" si="492"/>
        <v>0.22145593869731811</v>
      </c>
      <c r="I346" s="16"/>
      <c r="J346" s="16"/>
      <c r="K346" s="16"/>
      <c r="L346" s="14"/>
      <c r="M346" s="14"/>
      <c r="N346" s="14"/>
      <c r="O346" s="14"/>
    </row>
    <row r="347" spans="1:15" ht="15.7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4"/>
      <c r="M347" s="14"/>
      <c r="N347" s="14"/>
      <c r="O347" s="14"/>
    </row>
    <row r="348" spans="1:15" ht="15.75" customHeight="1">
      <c r="A348" s="15" t="s">
        <v>25</v>
      </c>
      <c r="B348" s="12" t="s">
        <v>73</v>
      </c>
      <c r="C348" s="12" t="s">
        <v>52</v>
      </c>
      <c r="D348" s="13" t="s">
        <v>47</v>
      </c>
      <c r="E348" s="14">
        <f>(2-1)*(2-1)</f>
        <v>1</v>
      </c>
      <c r="F348" s="14">
        <f t="shared" ref="F348:F349" si="494">B349</f>
        <v>0</v>
      </c>
      <c r="G348" s="14">
        <f>B351*D349/D351</f>
        <v>2.5490196078431371</v>
      </c>
      <c r="H348" s="14">
        <f t="shared" ref="H348:H349" si="495">((B349-G348)^2)/G348</f>
        <v>2.5490196078431371</v>
      </c>
      <c r="I348" s="15">
        <f>SUM(H348:H351)</f>
        <v>5.4680412371134004</v>
      </c>
      <c r="J348" s="15" t="s">
        <v>54</v>
      </c>
      <c r="K348" s="14" t="s">
        <v>72</v>
      </c>
    </row>
    <row r="349" spans="1:15" ht="15.75" customHeight="1">
      <c r="A349" s="13" t="s">
        <v>27</v>
      </c>
      <c r="B349" s="14">
        <v>0</v>
      </c>
      <c r="C349" s="14">
        <v>5</v>
      </c>
      <c r="D349" s="14">
        <f t="shared" ref="D349:D351" si="496">SUM(B349:C349)</f>
        <v>5</v>
      </c>
      <c r="F349" s="14">
        <f t="shared" si="494"/>
        <v>52</v>
      </c>
      <c r="G349" s="14">
        <f>B351*D350/D351</f>
        <v>49.450980392156865</v>
      </c>
      <c r="H349" s="14">
        <f t="shared" si="495"/>
        <v>0.13139276329088317</v>
      </c>
      <c r="I349" s="13" t="s">
        <v>67</v>
      </c>
      <c r="J349" s="13">
        <v>3.84</v>
      </c>
    </row>
    <row r="350" spans="1:15" ht="15.75" customHeight="1">
      <c r="A350" s="13" t="s">
        <v>81</v>
      </c>
      <c r="B350" s="14">
        <v>52</v>
      </c>
      <c r="C350" s="14">
        <v>45</v>
      </c>
      <c r="D350" s="14">
        <f t="shared" si="496"/>
        <v>97</v>
      </c>
      <c r="F350" s="14">
        <f t="shared" ref="F350:F351" si="497">C349</f>
        <v>5</v>
      </c>
      <c r="G350" s="14">
        <f>C351*D349/D351</f>
        <v>2.4509803921568629</v>
      </c>
      <c r="H350" s="14">
        <f t="shared" ref="H350:H351" si="498">((C349-G350)^2)/G350</f>
        <v>2.6509803921568622</v>
      </c>
      <c r="J350" s="13"/>
    </row>
    <row r="351" spans="1:15" ht="15.75" customHeight="1">
      <c r="A351" s="13" t="s">
        <v>47</v>
      </c>
      <c r="B351" s="14">
        <f t="shared" ref="B351:C351" si="499">SUM(B349:B350)</f>
        <v>52</v>
      </c>
      <c r="C351" s="14">
        <f t="shared" si="499"/>
        <v>50</v>
      </c>
      <c r="D351" s="14">
        <f t="shared" si="496"/>
        <v>102</v>
      </c>
      <c r="F351" s="16">
        <f t="shared" si="497"/>
        <v>45</v>
      </c>
      <c r="G351" s="16">
        <f>C351*D350/D351</f>
        <v>47.549019607843135</v>
      </c>
      <c r="H351" s="16">
        <f t="shared" si="498"/>
        <v>0.13664847382251849</v>
      </c>
      <c r="I351" s="16"/>
      <c r="J351" s="16"/>
      <c r="K351" s="16"/>
      <c r="L351" s="14"/>
      <c r="M351" s="14"/>
      <c r="N351" s="14"/>
      <c r="O351" s="14"/>
    </row>
    <row r="352" spans="1:15" ht="15.75" customHeight="1">
      <c r="A352" s="15" t="s">
        <v>28</v>
      </c>
      <c r="B352" s="12" t="s">
        <v>73</v>
      </c>
      <c r="C352" s="12" t="s">
        <v>52</v>
      </c>
      <c r="D352" s="13" t="s">
        <v>47</v>
      </c>
      <c r="E352" s="14">
        <f>(2-1)*(2-1)</f>
        <v>1</v>
      </c>
      <c r="F352" s="14">
        <f t="shared" ref="F352:F353" si="500">B353</f>
        <v>45</v>
      </c>
      <c r="G352" s="14">
        <f>B355*D353/D355</f>
        <v>35.176470588235297</v>
      </c>
      <c r="H352" s="14">
        <f t="shared" ref="H352:H353" si="501">((B353-G352)^2)/G352</f>
        <v>2.7433602203423155</v>
      </c>
      <c r="J352" s="13"/>
    </row>
    <row r="353" spans="1:15" ht="15.75" customHeight="1">
      <c r="A353" s="13" t="s">
        <v>29</v>
      </c>
      <c r="B353" s="14">
        <v>45</v>
      </c>
      <c r="C353" s="14">
        <v>24</v>
      </c>
      <c r="D353" s="14">
        <f t="shared" ref="D353:D355" si="502">SUM(B353:C353)</f>
        <v>69</v>
      </c>
      <c r="F353" s="14">
        <f t="shared" si="500"/>
        <v>7</v>
      </c>
      <c r="G353" s="14">
        <f>B355*D354/D355</f>
        <v>16.823529411764707</v>
      </c>
      <c r="H353" s="14">
        <f t="shared" si="501"/>
        <v>5.736116824352119</v>
      </c>
      <c r="I353" s="15">
        <f>SUM(H352:H355)</f>
        <v>17.298133171176644</v>
      </c>
      <c r="J353" s="15" t="s">
        <v>54</v>
      </c>
      <c r="K353" s="14" t="s">
        <v>55</v>
      </c>
    </row>
    <row r="354" spans="1:15" ht="15.75" customHeight="1">
      <c r="A354" s="13" t="s">
        <v>81</v>
      </c>
      <c r="B354" s="14">
        <v>7</v>
      </c>
      <c r="C354" s="14">
        <v>26</v>
      </c>
      <c r="D354" s="14">
        <f t="shared" si="502"/>
        <v>33</v>
      </c>
      <c r="F354" s="14">
        <f t="shared" ref="F354:F355" si="503">C353</f>
        <v>24</v>
      </c>
      <c r="G354" s="14">
        <f>C355*D353/D355</f>
        <v>33.823529411764703</v>
      </c>
      <c r="H354" s="14">
        <f t="shared" ref="H354:H355" si="504">((C353-G354)^2)/G354</f>
        <v>2.8530946291560086</v>
      </c>
    </row>
    <row r="355" spans="1:15" ht="15.75" customHeight="1">
      <c r="A355" s="13" t="s">
        <v>47</v>
      </c>
      <c r="B355" s="14">
        <f t="shared" ref="B355:C355" si="505">SUM(B353:B354)</f>
        <v>52</v>
      </c>
      <c r="C355" s="14">
        <f t="shared" si="505"/>
        <v>50</v>
      </c>
      <c r="D355" s="14">
        <f t="shared" si="502"/>
        <v>102</v>
      </c>
      <c r="F355" s="16">
        <f t="shared" si="503"/>
        <v>26</v>
      </c>
      <c r="G355" s="16">
        <f>C355*D354/D355</f>
        <v>16.176470588235293</v>
      </c>
      <c r="H355" s="16">
        <f t="shared" si="504"/>
        <v>5.9655614973262043</v>
      </c>
      <c r="I355" s="16"/>
      <c r="J355" s="16"/>
      <c r="K355" s="16"/>
      <c r="L355" s="14"/>
      <c r="M355" s="14"/>
      <c r="N355" s="14"/>
      <c r="O355" s="14"/>
    </row>
    <row r="356" spans="1:15" ht="15.75" customHeight="1">
      <c r="A356" s="15" t="s">
        <v>82</v>
      </c>
      <c r="B356" s="12" t="s">
        <v>73</v>
      </c>
      <c r="C356" s="12" t="s">
        <v>52</v>
      </c>
      <c r="D356" s="13" t="s">
        <v>47</v>
      </c>
      <c r="E356" s="14">
        <f>(2-1)*(2-1)</f>
        <v>1</v>
      </c>
      <c r="F356" s="14">
        <f t="shared" ref="F356:F357" si="506">B357</f>
        <v>2</v>
      </c>
      <c r="G356" s="14">
        <f>B359*D357/D359</f>
        <v>6.117647058823529</v>
      </c>
      <c r="H356" s="14">
        <f t="shared" ref="H356:H357" si="507">((B357-G356)^2)/G356</f>
        <v>2.7714932126696827</v>
      </c>
    </row>
    <row r="357" spans="1:15" ht="15.75" customHeight="1">
      <c r="A357" s="13" t="s">
        <v>32</v>
      </c>
      <c r="B357" s="14">
        <v>2</v>
      </c>
      <c r="C357" s="14">
        <v>10</v>
      </c>
      <c r="D357" s="14">
        <f t="shared" ref="D357:D359" si="508">SUM(B357:C357)</f>
        <v>12</v>
      </c>
      <c r="F357" s="14">
        <f t="shared" si="506"/>
        <v>50</v>
      </c>
      <c r="G357" s="14">
        <f>B359*D358/D359</f>
        <v>45.882352941176471</v>
      </c>
      <c r="H357" s="14">
        <f t="shared" si="507"/>
        <v>0.36953242835595768</v>
      </c>
      <c r="I357" s="15">
        <f>SUM(H356:H359)</f>
        <v>6.4076923076923054</v>
      </c>
      <c r="J357" s="15" t="s">
        <v>54</v>
      </c>
      <c r="K357" s="14" t="s">
        <v>72</v>
      </c>
    </row>
    <row r="358" spans="1:15" ht="15.75" customHeight="1">
      <c r="A358" s="13" t="s">
        <v>81</v>
      </c>
      <c r="B358" s="14">
        <v>50</v>
      </c>
      <c r="C358" s="14">
        <v>40</v>
      </c>
      <c r="D358" s="14">
        <f t="shared" si="508"/>
        <v>90</v>
      </c>
      <c r="F358" s="14">
        <f t="shared" ref="F358:F359" si="509">C357</f>
        <v>10</v>
      </c>
      <c r="G358" s="14">
        <f>C359*D357/D359</f>
        <v>5.882352941176471</v>
      </c>
      <c r="H358" s="14">
        <f t="shared" ref="H358:H359" si="510">((C357-G358)^2)/G358</f>
        <v>2.8823529411764697</v>
      </c>
    </row>
    <row r="359" spans="1:15" ht="15.75" customHeight="1">
      <c r="A359" s="13" t="s">
        <v>47</v>
      </c>
      <c r="B359" s="14">
        <f t="shared" ref="B359:C359" si="511">SUM(B357:B358)</f>
        <v>52</v>
      </c>
      <c r="C359" s="14">
        <f t="shared" si="511"/>
        <v>50</v>
      </c>
      <c r="D359" s="14">
        <f t="shared" si="508"/>
        <v>102</v>
      </c>
      <c r="F359" s="16">
        <f t="shared" si="509"/>
        <v>40</v>
      </c>
      <c r="G359" s="16">
        <f>C359*D358/D359</f>
        <v>44.117647058823529</v>
      </c>
      <c r="H359" s="16">
        <f t="shared" si="510"/>
        <v>0.38431372549019599</v>
      </c>
      <c r="I359" s="16"/>
      <c r="J359" s="16"/>
      <c r="K359" s="16"/>
      <c r="L359" s="14"/>
      <c r="M359" s="14"/>
      <c r="N359" s="14"/>
      <c r="O359" s="14"/>
    </row>
    <row r="360" spans="1:15" ht="15.75" customHeight="1">
      <c r="A360" s="13"/>
      <c r="F360" s="14">
        <f t="shared" ref="F360:F361" si="512">B361</f>
        <v>0</v>
      </c>
      <c r="G360" s="14">
        <f>B363*D361/D363</f>
        <v>1.0196078431372548</v>
      </c>
      <c r="H360" s="14">
        <f t="shared" ref="H360:H361" si="513">((B361-G360)^2)/G360</f>
        <v>1.0196078431372548</v>
      </c>
    </row>
    <row r="361" spans="1:15" ht="15.75" customHeight="1">
      <c r="A361" s="13" t="s">
        <v>83</v>
      </c>
      <c r="B361" s="14">
        <v>0</v>
      </c>
      <c r="C361" s="14">
        <v>2</v>
      </c>
      <c r="D361" s="14">
        <f t="shared" ref="D361:D363" si="514">SUM(B361:C361)</f>
        <v>2</v>
      </c>
      <c r="F361" s="14">
        <f t="shared" si="512"/>
        <v>52</v>
      </c>
      <c r="G361" s="14">
        <f>B363*D362/D363</f>
        <v>50.980392156862742</v>
      </c>
      <c r="H361" s="14">
        <f t="shared" si="513"/>
        <v>2.0392156862745238E-2</v>
      </c>
      <c r="I361" s="13">
        <f>SUM(H360:H363)</f>
        <v>2.1216000000000004</v>
      </c>
      <c r="J361" s="13" t="s">
        <v>58</v>
      </c>
    </row>
    <row r="362" spans="1:15" ht="15.75" customHeight="1">
      <c r="A362" s="13" t="s">
        <v>81</v>
      </c>
      <c r="B362" s="14">
        <v>52</v>
      </c>
      <c r="C362" s="14">
        <v>48</v>
      </c>
      <c r="D362" s="14">
        <f t="shared" si="514"/>
        <v>100</v>
      </c>
      <c r="F362" s="14">
        <f t="shared" ref="F362:F363" si="515">C361</f>
        <v>2</v>
      </c>
      <c r="G362" s="14">
        <f>C363*D361/D363</f>
        <v>0.98039215686274506</v>
      </c>
      <c r="H362" s="14">
        <f t="shared" ref="H362:H363" si="516">((C361-G362)^2)/G362</f>
        <v>1.060392156862745</v>
      </c>
    </row>
    <row r="363" spans="1:15" ht="15.75" customHeight="1">
      <c r="A363" s="13" t="s">
        <v>47</v>
      </c>
      <c r="B363" s="14">
        <f t="shared" ref="B363:C363" si="517">SUM(B361:B362)</f>
        <v>52</v>
      </c>
      <c r="C363" s="14">
        <f t="shared" si="517"/>
        <v>50</v>
      </c>
      <c r="D363" s="14">
        <f t="shared" si="514"/>
        <v>102</v>
      </c>
      <c r="F363" s="16">
        <f t="shared" si="515"/>
        <v>48</v>
      </c>
      <c r="G363" s="16">
        <f>C363*D362/D363</f>
        <v>49.019607843137258</v>
      </c>
      <c r="H363" s="16">
        <f t="shared" si="516"/>
        <v>2.1207843137255045E-2</v>
      </c>
      <c r="I363" s="16"/>
      <c r="J363" s="16"/>
      <c r="K363" s="16"/>
      <c r="L363" s="14"/>
      <c r="M363" s="14"/>
      <c r="N363" s="14"/>
      <c r="O363" s="14"/>
    </row>
    <row r="364" spans="1:15" ht="15.75" customHeight="1">
      <c r="A364" s="13"/>
      <c r="F364" s="14">
        <f t="shared" ref="F364:F365" si="518">B365</f>
        <v>0</v>
      </c>
      <c r="G364" s="14">
        <f>B367*D365/D367</f>
        <v>1.5294117647058822</v>
      </c>
      <c r="H364" s="14">
        <f t="shared" ref="H364:H365" si="519">((B365-G364)^2)/G364</f>
        <v>1.5294117647058825</v>
      </c>
    </row>
    <row r="365" spans="1:15" ht="15.75" customHeight="1">
      <c r="A365" s="13" t="s">
        <v>34</v>
      </c>
      <c r="B365" s="14">
        <v>0</v>
      </c>
      <c r="C365" s="14">
        <v>3</v>
      </c>
      <c r="D365" s="14">
        <f t="shared" ref="D365:D367" si="520">SUM(B365:C365)</f>
        <v>3</v>
      </c>
      <c r="F365" s="14">
        <f t="shared" si="518"/>
        <v>52</v>
      </c>
      <c r="G365" s="14">
        <f>B367*D366/D367</f>
        <v>50.470588235294116</v>
      </c>
      <c r="H365" s="14">
        <f t="shared" si="519"/>
        <v>4.6345811051693511E-2</v>
      </c>
      <c r="I365" s="13">
        <f>SUM(H364:H367)</f>
        <v>3.2145454545454544</v>
      </c>
      <c r="J365" s="13" t="s">
        <v>58</v>
      </c>
    </row>
    <row r="366" spans="1:15" ht="15.75" customHeight="1">
      <c r="A366" s="13" t="s">
        <v>81</v>
      </c>
      <c r="B366" s="14">
        <v>52</v>
      </c>
      <c r="C366" s="14">
        <v>47</v>
      </c>
      <c r="D366" s="14">
        <f t="shared" si="520"/>
        <v>99</v>
      </c>
      <c r="F366" s="14">
        <f t="shared" ref="F366:F367" si="521">C365</f>
        <v>3</v>
      </c>
      <c r="G366" s="14">
        <f>C367*D365/D367</f>
        <v>1.4705882352941178</v>
      </c>
      <c r="H366" s="14">
        <f t="shared" ref="H366:H367" si="522">((C365-G366)^2)/G366</f>
        <v>1.5905882352941174</v>
      </c>
    </row>
    <row r="367" spans="1:15" ht="15.75" customHeight="1">
      <c r="A367" s="13" t="s">
        <v>47</v>
      </c>
      <c r="B367" s="14">
        <f t="shared" ref="B367:C367" si="523">SUM(B365:B366)</f>
        <v>52</v>
      </c>
      <c r="C367" s="14">
        <f t="shared" si="523"/>
        <v>50</v>
      </c>
      <c r="D367" s="14">
        <f t="shared" si="520"/>
        <v>102</v>
      </c>
      <c r="F367" s="16">
        <f t="shared" si="521"/>
        <v>47</v>
      </c>
      <c r="G367" s="16">
        <f>C367*D366/D367</f>
        <v>48.529411764705884</v>
      </c>
      <c r="H367" s="16">
        <f t="shared" si="522"/>
        <v>4.8199643493761248E-2</v>
      </c>
      <c r="I367" s="16"/>
      <c r="J367" s="16"/>
      <c r="K367" s="16"/>
      <c r="L367" s="14"/>
      <c r="M367" s="14"/>
      <c r="N367" s="14"/>
      <c r="O367" s="14"/>
    </row>
    <row r="368" spans="1:15" ht="15.75" customHeight="1">
      <c r="F368" s="14">
        <f t="shared" ref="F368:F369" si="524">B369</f>
        <v>1</v>
      </c>
      <c r="G368" s="14">
        <f>B371*D369/D371</f>
        <v>1.0196078431372548</v>
      </c>
      <c r="H368" s="14">
        <f t="shared" ref="H368:H369" si="525">((B369-G368)^2)/G368</f>
        <v>3.770739064856685E-4</v>
      </c>
    </row>
    <row r="369" spans="1:15" ht="15.75" customHeight="1">
      <c r="A369" s="13" t="s">
        <v>35</v>
      </c>
      <c r="B369" s="14">
        <v>1</v>
      </c>
      <c r="C369" s="14">
        <v>1</v>
      </c>
      <c r="D369" s="14">
        <f t="shared" ref="D369:D371" si="526">SUM(B369:C369)</f>
        <v>2</v>
      </c>
      <c r="F369" s="14">
        <f t="shared" si="524"/>
        <v>51</v>
      </c>
      <c r="G369" s="14">
        <f>B371*D370/D371</f>
        <v>50.980392156862742</v>
      </c>
      <c r="H369" s="14">
        <f t="shared" si="525"/>
        <v>7.5414781297161031E-6</v>
      </c>
      <c r="I369" s="13">
        <f>SUM(H368:H371)</f>
        <v>7.8461538461538903E-4</v>
      </c>
      <c r="J369" s="13" t="s">
        <v>58</v>
      </c>
    </row>
    <row r="370" spans="1:15" ht="15.75" customHeight="1">
      <c r="A370" s="13" t="s">
        <v>81</v>
      </c>
      <c r="B370" s="14">
        <v>51</v>
      </c>
      <c r="C370" s="14">
        <v>49</v>
      </c>
      <c r="D370" s="14">
        <f t="shared" si="526"/>
        <v>100</v>
      </c>
      <c r="F370" s="14">
        <f t="shared" ref="F370:F371" si="527">C369</f>
        <v>1</v>
      </c>
      <c r="G370" s="14">
        <f>C371*D369/D371</f>
        <v>0.98039215686274506</v>
      </c>
      <c r="H370" s="14">
        <f t="shared" ref="H370:H371" si="528">((C369-G370)^2)/G370</f>
        <v>3.921568627450997E-4</v>
      </c>
    </row>
    <row r="371" spans="1:15" ht="15.75" customHeight="1">
      <c r="A371" s="13" t="s">
        <v>47</v>
      </c>
      <c r="B371" s="14">
        <f t="shared" ref="B371:C371" si="529">SUM(B369:B370)</f>
        <v>52</v>
      </c>
      <c r="C371" s="14">
        <f t="shared" si="529"/>
        <v>50</v>
      </c>
      <c r="D371" s="14">
        <f t="shared" si="526"/>
        <v>102</v>
      </c>
      <c r="F371" s="16">
        <f t="shared" si="527"/>
        <v>49</v>
      </c>
      <c r="G371" s="16">
        <f>C371*D370/D371</f>
        <v>49.019607843137258</v>
      </c>
      <c r="H371" s="16">
        <f t="shared" si="528"/>
        <v>7.8431372549047457E-6</v>
      </c>
      <c r="I371" s="16"/>
      <c r="J371" s="16"/>
      <c r="K371" s="16"/>
      <c r="L371" s="14"/>
      <c r="M371" s="14"/>
      <c r="N371" s="14"/>
      <c r="O371" s="14"/>
    </row>
    <row r="372" spans="1:15" ht="15.75" customHeight="1">
      <c r="A372" s="13"/>
      <c r="F372" s="14">
        <f t="shared" ref="F372:F373" si="530">B373</f>
        <v>2</v>
      </c>
      <c r="G372" s="14">
        <f>B375*D373/D375</f>
        <v>2.0392156862745097</v>
      </c>
      <c r="H372" s="14">
        <f t="shared" ref="H372:H373" si="531">((B373-G372)^2)/G372</f>
        <v>7.5414781297133699E-4</v>
      </c>
    </row>
    <row r="373" spans="1:15" ht="15.75" customHeight="1">
      <c r="A373" s="13" t="s">
        <v>36</v>
      </c>
      <c r="B373" s="14">
        <v>2</v>
      </c>
      <c r="C373" s="14">
        <v>2</v>
      </c>
      <c r="D373" s="14">
        <f t="shared" ref="D373:D375" si="532">SUM(B373:C373)</f>
        <v>4</v>
      </c>
      <c r="F373" s="14">
        <f t="shared" si="530"/>
        <v>50</v>
      </c>
      <c r="G373" s="14">
        <f>B375*D374/D375</f>
        <v>49.96078431372549</v>
      </c>
      <c r="H373" s="14">
        <f t="shared" si="531"/>
        <v>3.0781543386585181E-5</v>
      </c>
      <c r="I373" s="13">
        <f>SUM(H372:H375)</f>
        <v>1.6012558869701703E-3</v>
      </c>
      <c r="J373" s="13" t="s">
        <v>58</v>
      </c>
    </row>
    <row r="374" spans="1:15" ht="15.75" customHeight="1">
      <c r="A374" s="13" t="s">
        <v>81</v>
      </c>
      <c r="B374" s="14">
        <v>50</v>
      </c>
      <c r="C374" s="14">
        <v>48</v>
      </c>
      <c r="D374" s="14">
        <f t="shared" si="532"/>
        <v>98</v>
      </c>
      <c r="F374" s="14">
        <f t="shared" ref="F374:F375" si="533">C373</f>
        <v>2</v>
      </c>
      <c r="G374" s="14">
        <f>C375*D373/D375</f>
        <v>1.9607843137254901</v>
      </c>
      <c r="H374" s="14">
        <f t="shared" ref="H374:H375" si="534">((C373-G374)^2)/G374</f>
        <v>7.8431372549019941E-4</v>
      </c>
    </row>
    <row r="375" spans="1:15" ht="15.75" customHeight="1">
      <c r="A375" s="13" t="s">
        <v>47</v>
      </c>
      <c r="B375" s="14">
        <f t="shared" ref="B375:C375" si="535">SUM(B373:B374)</f>
        <v>52</v>
      </c>
      <c r="C375" s="14">
        <f t="shared" si="535"/>
        <v>50</v>
      </c>
      <c r="D375" s="14">
        <f t="shared" si="532"/>
        <v>102</v>
      </c>
      <c r="F375" s="16">
        <f t="shared" si="533"/>
        <v>48</v>
      </c>
      <c r="G375" s="16">
        <f>C375*D374/D375</f>
        <v>48.03921568627451</v>
      </c>
      <c r="H375" s="16">
        <f t="shared" si="534"/>
        <v>3.2012805122048591E-5</v>
      </c>
      <c r="I375" s="16"/>
      <c r="J375" s="16"/>
      <c r="K375" s="16"/>
      <c r="L375" s="14"/>
      <c r="M375" s="14"/>
      <c r="N375" s="14"/>
      <c r="O375" s="14"/>
    </row>
    <row r="376" spans="1:15" ht="15.75" customHeight="1">
      <c r="A376" s="13"/>
      <c r="F376" s="14">
        <f t="shared" ref="F376:F377" si="536">B377</f>
        <v>2</v>
      </c>
      <c r="G376" s="14">
        <f>B379*D377/D379</f>
        <v>2.0392156862745097</v>
      </c>
      <c r="H376" s="14">
        <f t="shared" ref="H376:H377" si="537">((B377-G376)^2)/G376</f>
        <v>7.5414781297133699E-4</v>
      </c>
    </row>
    <row r="377" spans="1:15" ht="15.75" customHeight="1">
      <c r="A377" s="13" t="s">
        <v>37</v>
      </c>
      <c r="B377" s="14">
        <v>2</v>
      </c>
      <c r="C377" s="14">
        <v>2</v>
      </c>
      <c r="D377" s="14">
        <f t="shared" ref="D377:D379" si="538">SUM(B377:C377)</f>
        <v>4</v>
      </c>
      <c r="F377" s="14">
        <f t="shared" si="536"/>
        <v>50</v>
      </c>
      <c r="G377" s="14">
        <f>B379*D378/D379</f>
        <v>49.96078431372549</v>
      </c>
      <c r="H377" s="14">
        <f t="shared" si="537"/>
        <v>3.0781543386585181E-5</v>
      </c>
      <c r="I377" s="13">
        <f>SUM(H376:H379)</f>
        <v>1.6012558869701703E-3</v>
      </c>
      <c r="J377" s="13" t="s">
        <v>58</v>
      </c>
    </row>
    <row r="378" spans="1:15" ht="15.75" customHeight="1">
      <c r="A378" s="13" t="s">
        <v>81</v>
      </c>
      <c r="B378" s="14">
        <v>50</v>
      </c>
      <c r="C378" s="14">
        <v>48</v>
      </c>
      <c r="D378" s="14">
        <f t="shared" si="538"/>
        <v>98</v>
      </c>
      <c r="F378" s="14">
        <f t="shared" ref="F378:F379" si="539">C377</f>
        <v>2</v>
      </c>
      <c r="G378" s="14">
        <f>C379*D377/D379</f>
        <v>1.9607843137254901</v>
      </c>
      <c r="H378" s="14">
        <f t="shared" ref="H378:H379" si="540">((C377-G378)^2)/G378</f>
        <v>7.8431372549019941E-4</v>
      </c>
    </row>
    <row r="379" spans="1:15" ht="15.75" customHeight="1">
      <c r="A379" s="13" t="s">
        <v>47</v>
      </c>
      <c r="B379" s="14">
        <f t="shared" ref="B379:C379" si="541">SUM(B377:B378)</f>
        <v>52</v>
      </c>
      <c r="C379" s="14">
        <f t="shared" si="541"/>
        <v>50</v>
      </c>
      <c r="D379" s="14">
        <f t="shared" si="538"/>
        <v>102</v>
      </c>
      <c r="F379" s="16">
        <f t="shared" si="539"/>
        <v>48</v>
      </c>
      <c r="G379" s="16">
        <f>C379*D378/D379</f>
        <v>48.03921568627451</v>
      </c>
      <c r="H379" s="16">
        <f t="shared" si="540"/>
        <v>3.2012805122048591E-5</v>
      </c>
      <c r="I379" s="16"/>
      <c r="J379" s="16"/>
      <c r="K379" s="16"/>
      <c r="L379" s="14"/>
      <c r="M379" s="14"/>
      <c r="N379" s="14"/>
      <c r="O379" s="14"/>
    </row>
    <row r="380" spans="1:15" ht="15.75" customHeight="1">
      <c r="A380" s="13"/>
      <c r="B380" s="12" t="s">
        <v>73</v>
      </c>
      <c r="C380" s="12" t="s">
        <v>52</v>
      </c>
      <c r="D380" s="13" t="s">
        <v>47</v>
      </c>
      <c r="E380" s="14">
        <f>(2-1)*(2-1)</f>
        <v>1</v>
      </c>
      <c r="F380" s="14">
        <f t="shared" ref="F380:F381" si="542">B381</f>
        <v>2</v>
      </c>
      <c r="G380" s="14">
        <f>B383*D381/D383</f>
        <v>3.1111111111111112</v>
      </c>
      <c r="H380" s="14">
        <f t="shared" ref="H380:H381" si="543">((B381-G380)^2)/G380</f>
        <v>0.39682539682539686</v>
      </c>
    </row>
    <row r="381" spans="1:15" ht="15.75" customHeight="1">
      <c r="A381" s="13" t="s">
        <v>32</v>
      </c>
      <c r="B381" s="14">
        <v>2</v>
      </c>
      <c r="C381" s="14">
        <v>10</v>
      </c>
      <c r="D381" s="14">
        <f t="shared" ref="D381:D383" si="544">SUM(B381:C381)</f>
        <v>12</v>
      </c>
      <c r="F381" s="14">
        <f t="shared" si="542"/>
        <v>5</v>
      </c>
      <c r="G381" s="14">
        <f>B383*D382/D383</f>
        <v>3.8888888888888888</v>
      </c>
      <c r="H381" s="14">
        <f t="shared" si="543"/>
        <v>0.3174603174603175</v>
      </c>
      <c r="I381" s="13">
        <f>SUM(H380:H383)</f>
        <v>0.9642857142857143</v>
      </c>
      <c r="J381" s="13" t="s">
        <v>58</v>
      </c>
    </row>
    <row r="382" spans="1:15" ht="15.75" customHeight="1">
      <c r="A382" s="13" t="s">
        <v>84</v>
      </c>
      <c r="B382" s="14">
        <v>5</v>
      </c>
      <c r="C382" s="14">
        <v>10</v>
      </c>
      <c r="D382" s="14">
        <f t="shared" si="544"/>
        <v>15</v>
      </c>
      <c r="F382" s="14">
        <f t="shared" ref="F382:F383" si="545">C381</f>
        <v>10</v>
      </c>
      <c r="G382" s="14">
        <f>C383*D381/D383</f>
        <v>8.8888888888888893</v>
      </c>
      <c r="H382" s="14">
        <f t="shared" ref="H382:H383" si="546">((C381-G382)^2)/G382</f>
        <v>0.13888888888888878</v>
      </c>
    </row>
    <row r="383" spans="1:15" ht="15.75" customHeight="1">
      <c r="A383" s="13" t="s">
        <v>47</v>
      </c>
      <c r="B383" s="14">
        <f t="shared" ref="B383:C383" si="547">SUM(B381:B382)</f>
        <v>7</v>
      </c>
      <c r="C383" s="14">
        <f t="shared" si="547"/>
        <v>20</v>
      </c>
      <c r="D383" s="14">
        <f t="shared" si="544"/>
        <v>27</v>
      </c>
      <c r="F383" s="16">
        <f t="shared" si="545"/>
        <v>10</v>
      </c>
      <c r="G383" s="16">
        <f>C383*D382/D383</f>
        <v>11.111111111111111</v>
      </c>
      <c r="H383" s="16">
        <f t="shared" si="546"/>
        <v>0.11111111111111104</v>
      </c>
      <c r="I383" s="16"/>
      <c r="J383" s="16"/>
      <c r="K383" s="16"/>
      <c r="L383" s="14"/>
      <c r="M383" s="14"/>
      <c r="N383" s="14"/>
      <c r="O383" s="14"/>
    </row>
    <row r="384" spans="1:15" ht="15.75" customHeight="1">
      <c r="A384" s="13"/>
      <c r="F384" s="14">
        <f t="shared" ref="F384:F385" si="548">B385</f>
        <v>0</v>
      </c>
      <c r="G384" s="14">
        <f>B387*D385/D387</f>
        <v>0.51851851851851849</v>
      </c>
      <c r="H384" s="14">
        <f t="shared" ref="H384:H385" si="549">((B385-G384)^2)/G384</f>
        <v>0.51851851851851849</v>
      </c>
    </row>
    <row r="385" spans="1:15" ht="15.75" customHeight="1">
      <c r="A385" s="13" t="s">
        <v>86</v>
      </c>
      <c r="B385" s="14">
        <v>0</v>
      </c>
      <c r="C385" s="14">
        <v>2</v>
      </c>
      <c r="D385" s="14">
        <f t="shared" ref="D385:D387" si="550">SUM(B385:C385)</f>
        <v>2</v>
      </c>
      <c r="F385" s="14">
        <f t="shared" si="548"/>
        <v>7</v>
      </c>
      <c r="G385" s="14">
        <f>B387*D386/D387</f>
        <v>6.4814814814814818</v>
      </c>
      <c r="H385" s="14">
        <f t="shared" si="549"/>
        <v>4.1481481481481425E-2</v>
      </c>
      <c r="I385" s="13">
        <f>SUM(H384:H387)</f>
        <v>0.75600000000000012</v>
      </c>
      <c r="J385" s="13" t="s">
        <v>58</v>
      </c>
    </row>
    <row r="386" spans="1:15" ht="15.75" customHeight="1">
      <c r="A386" s="13" t="s">
        <v>84</v>
      </c>
      <c r="B386" s="14">
        <v>7</v>
      </c>
      <c r="C386" s="14">
        <v>18</v>
      </c>
      <c r="D386" s="14">
        <f t="shared" si="550"/>
        <v>25</v>
      </c>
      <c r="F386" s="14">
        <f t="shared" ref="F386:F387" si="551">C385</f>
        <v>2</v>
      </c>
      <c r="G386" s="14">
        <f>C387*D385/D387</f>
        <v>1.4814814814814814</v>
      </c>
      <c r="H386" s="14">
        <f t="shared" ref="H386:H387" si="552">((C385-G386)^2)/G386</f>
        <v>0.18148148148148155</v>
      </c>
    </row>
    <row r="387" spans="1:15" ht="15.75" customHeight="1">
      <c r="A387" s="13" t="s">
        <v>47</v>
      </c>
      <c r="B387" s="14">
        <f t="shared" ref="B387:C387" si="553">SUM(B385:B386)</f>
        <v>7</v>
      </c>
      <c r="C387" s="14">
        <f t="shared" si="553"/>
        <v>20</v>
      </c>
      <c r="D387" s="14">
        <f t="shared" si="550"/>
        <v>27</v>
      </c>
      <c r="F387" s="16">
        <f t="shared" si="551"/>
        <v>18</v>
      </c>
      <c r="G387" s="16">
        <f>C387*D386/D387</f>
        <v>18.518518518518519</v>
      </c>
      <c r="H387" s="16">
        <f t="shared" si="552"/>
        <v>1.4518518518518549E-2</v>
      </c>
      <c r="I387" s="16"/>
      <c r="J387" s="16"/>
      <c r="K387" s="16"/>
      <c r="L387" s="14"/>
      <c r="M387" s="14"/>
      <c r="N387" s="14"/>
      <c r="O387" s="14"/>
    </row>
    <row r="388" spans="1:15" ht="15.75" customHeight="1">
      <c r="A388" s="13"/>
      <c r="F388" s="14">
        <f t="shared" ref="F388:F389" si="554">B389</f>
        <v>0</v>
      </c>
      <c r="G388" s="14">
        <f>B391*D389/D391</f>
        <v>0.77777777777777779</v>
      </c>
      <c r="H388" s="14">
        <f t="shared" ref="H388:H389" si="555">((B389-G388)^2)/G388</f>
        <v>0.77777777777777779</v>
      </c>
    </row>
    <row r="389" spans="1:15" ht="15.75" customHeight="1">
      <c r="A389" s="13" t="s">
        <v>34</v>
      </c>
      <c r="B389" s="14">
        <v>0</v>
      </c>
      <c r="C389" s="14">
        <v>3</v>
      </c>
      <c r="D389" s="14">
        <f t="shared" ref="D389:D391" si="556">SUM(B389:C389)</f>
        <v>3</v>
      </c>
      <c r="F389" s="14">
        <f t="shared" si="554"/>
        <v>7</v>
      </c>
      <c r="G389" s="14">
        <f>B391*D390/D391</f>
        <v>6.2222222222222223</v>
      </c>
      <c r="H389" s="14">
        <f t="shared" si="555"/>
        <v>9.7222222222222182E-2</v>
      </c>
      <c r="I389" s="13">
        <f>SUM(H388:H391)</f>
        <v>1.1812499999999999</v>
      </c>
      <c r="J389" s="13" t="s">
        <v>58</v>
      </c>
    </row>
    <row r="390" spans="1:15" ht="15.75" customHeight="1">
      <c r="A390" s="13" t="s">
        <v>84</v>
      </c>
      <c r="B390" s="14">
        <v>7</v>
      </c>
      <c r="C390" s="14">
        <v>17</v>
      </c>
      <c r="D390" s="14">
        <f t="shared" si="556"/>
        <v>24</v>
      </c>
      <c r="F390" s="14">
        <f t="shared" ref="F390:F391" si="557">C389</f>
        <v>3</v>
      </c>
      <c r="G390" s="14">
        <f>C391*D389/D391</f>
        <v>2.2222222222222223</v>
      </c>
      <c r="H390" s="14">
        <f t="shared" ref="H390:H391" si="558">((C389-G390)^2)/G390</f>
        <v>0.27222222222222214</v>
      </c>
    </row>
    <row r="391" spans="1:15" ht="15.75" customHeight="1">
      <c r="A391" s="13" t="s">
        <v>47</v>
      </c>
      <c r="B391" s="14">
        <f t="shared" ref="B391:C391" si="559">SUM(B389:B390)</f>
        <v>7</v>
      </c>
      <c r="C391" s="14">
        <f t="shared" si="559"/>
        <v>20</v>
      </c>
      <c r="D391" s="14">
        <f t="shared" si="556"/>
        <v>27</v>
      </c>
      <c r="F391" s="16">
        <f t="shared" si="557"/>
        <v>17</v>
      </c>
      <c r="G391" s="16">
        <f>C391*D390/D391</f>
        <v>17.777777777777779</v>
      </c>
      <c r="H391" s="16">
        <f t="shared" si="558"/>
        <v>3.4027777777777844E-2</v>
      </c>
      <c r="I391" s="16"/>
      <c r="J391" s="16"/>
      <c r="K391" s="16"/>
      <c r="L391" s="14"/>
      <c r="M391" s="14"/>
      <c r="N391" s="14"/>
      <c r="O391" s="14"/>
    </row>
    <row r="392" spans="1:15" ht="15.75" customHeight="1">
      <c r="F392" s="14">
        <f t="shared" ref="F392:F393" si="560">B393</f>
        <v>1</v>
      </c>
      <c r="G392" s="14">
        <f>B395*D393/D395</f>
        <v>0.51851851851851849</v>
      </c>
      <c r="H392" s="14">
        <f t="shared" ref="H392:H393" si="561">((B393-G392)^2)/G392</f>
        <v>0.44708994708994715</v>
      </c>
    </row>
    <row r="393" spans="1:15" ht="15.75" customHeight="1">
      <c r="A393" s="13" t="s">
        <v>35</v>
      </c>
      <c r="B393" s="14">
        <v>1</v>
      </c>
      <c r="C393" s="14">
        <v>1</v>
      </c>
      <c r="D393" s="14">
        <f t="shared" ref="D393:D395" si="562">SUM(B393:C393)</f>
        <v>2</v>
      </c>
      <c r="F393" s="14">
        <f t="shared" si="560"/>
        <v>6</v>
      </c>
      <c r="G393" s="14">
        <f>B395*D394/D395</f>
        <v>6.4814814814814818</v>
      </c>
      <c r="H393" s="14">
        <f t="shared" si="561"/>
        <v>3.5767195767195822E-2</v>
      </c>
      <c r="I393" s="13">
        <f>SUM(H392:H395)</f>
        <v>0.65185714285714291</v>
      </c>
      <c r="J393" s="13" t="s">
        <v>58</v>
      </c>
    </row>
    <row r="394" spans="1:15" ht="15.75" customHeight="1">
      <c r="A394" s="13" t="s">
        <v>84</v>
      </c>
      <c r="B394" s="14">
        <v>6</v>
      </c>
      <c r="C394" s="14">
        <v>19</v>
      </c>
      <c r="D394" s="14">
        <f t="shared" si="562"/>
        <v>25</v>
      </c>
      <c r="F394" s="14">
        <f t="shared" ref="F394:F395" si="563">C393</f>
        <v>1</v>
      </c>
      <c r="G394" s="14">
        <f>C395*D393/D395</f>
        <v>1.4814814814814814</v>
      </c>
      <c r="H394" s="14">
        <f t="shared" ref="H394:H395" si="564">((C393-G394)^2)/G394</f>
        <v>0.15648148148148142</v>
      </c>
    </row>
    <row r="395" spans="1:15" ht="15.75" customHeight="1">
      <c r="A395" s="13" t="s">
        <v>47</v>
      </c>
      <c r="B395" s="14">
        <f t="shared" ref="B395:C395" si="565">SUM(B393:B394)</f>
        <v>7</v>
      </c>
      <c r="C395" s="14">
        <f t="shared" si="565"/>
        <v>20</v>
      </c>
      <c r="D395" s="14">
        <f t="shared" si="562"/>
        <v>27</v>
      </c>
      <c r="F395" s="16">
        <f t="shared" si="563"/>
        <v>19</v>
      </c>
      <c r="G395" s="16">
        <f>C395*D394/D395</f>
        <v>18.518518518518519</v>
      </c>
      <c r="H395" s="16">
        <f t="shared" si="564"/>
        <v>1.2518518518518491E-2</v>
      </c>
      <c r="I395" s="16"/>
      <c r="J395" s="16"/>
      <c r="K395" s="16"/>
      <c r="L395" s="14"/>
      <c r="M395" s="14"/>
      <c r="N395" s="14"/>
      <c r="O395" s="14"/>
    </row>
    <row r="396" spans="1:15" ht="15.75" customHeight="1">
      <c r="A396" s="13"/>
      <c r="F396" s="14">
        <f t="shared" ref="F396:F397" si="566">B397</f>
        <v>2</v>
      </c>
      <c r="G396" s="14">
        <f>B399*D397/D399</f>
        <v>1.037037037037037</v>
      </c>
      <c r="H396" s="14">
        <f t="shared" ref="H396:H397" si="567">((B397-G396)^2)/G396</f>
        <v>0.8941798941798943</v>
      </c>
    </row>
    <row r="397" spans="1:15" ht="15.75" customHeight="1">
      <c r="A397" s="13" t="s">
        <v>36</v>
      </c>
      <c r="B397" s="14">
        <v>2</v>
      </c>
      <c r="C397" s="14">
        <v>2</v>
      </c>
      <c r="D397" s="14">
        <f t="shared" ref="D397:D399" si="568">SUM(B397:C397)</f>
        <v>4</v>
      </c>
      <c r="F397" s="14">
        <f t="shared" si="566"/>
        <v>5</v>
      </c>
      <c r="G397" s="14">
        <f>B399*D398/D399</f>
        <v>5.9629629629629628</v>
      </c>
      <c r="H397" s="14">
        <f t="shared" si="567"/>
        <v>0.15550954681389459</v>
      </c>
      <c r="I397" s="13">
        <f>SUM(H396:H399)</f>
        <v>1.4170807453416148</v>
      </c>
      <c r="J397" s="13" t="s">
        <v>58</v>
      </c>
    </row>
    <row r="398" spans="1:15" ht="15.75" customHeight="1">
      <c r="A398" s="13" t="s">
        <v>84</v>
      </c>
      <c r="B398" s="14">
        <v>5</v>
      </c>
      <c r="C398" s="14">
        <v>18</v>
      </c>
      <c r="D398" s="14">
        <f t="shared" si="568"/>
        <v>23</v>
      </c>
      <c r="F398" s="14">
        <f t="shared" ref="F398:F399" si="569">C397</f>
        <v>2</v>
      </c>
      <c r="G398" s="14">
        <f>C399*D397/D399</f>
        <v>2.9629629629629628</v>
      </c>
      <c r="H398" s="14">
        <f t="shared" ref="H398:H399" si="570">((C397-G398)^2)/G398</f>
        <v>0.31296296296296283</v>
      </c>
    </row>
    <row r="399" spans="1:15" ht="15.75" customHeight="1">
      <c r="A399" s="13" t="s">
        <v>47</v>
      </c>
      <c r="B399" s="14">
        <f t="shared" ref="B399:C399" si="571">SUM(B397:B398)</f>
        <v>7</v>
      </c>
      <c r="C399" s="14">
        <f t="shared" si="571"/>
        <v>20</v>
      </c>
      <c r="D399" s="14">
        <f t="shared" si="568"/>
        <v>27</v>
      </c>
      <c r="F399" s="16">
        <f t="shared" si="569"/>
        <v>18</v>
      </c>
      <c r="G399" s="16">
        <f>C399*D398/D399</f>
        <v>17.037037037037038</v>
      </c>
      <c r="H399" s="16">
        <f t="shared" si="570"/>
        <v>5.4428341384863001E-2</v>
      </c>
      <c r="I399" s="16"/>
      <c r="J399" s="16"/>
      <c r="K399" s="16"/>
      <c r="L399" s="14"/>
      <c r="M399" s="14"/>
      <c r="N399" s="14"/>
      <c r="O399" s="14"/>
    </row>
    <row r="400" spans="1:15" ht="15.75" customHeight="1">
      <c r="A400" s="13"/>
      <c r="F400" s="14">
        <f t="shared" ref="F400:F401" si="572">B401</f>
        <v>2</v>
      </c>
      <c r="G400" s="14">
        <f>B403*D401/D403</f>
        <v>1.037037037037037</v>
      </c>
      <c r="H400" s="14">
        <f t="shared" ref="H400:H401" si="573">((B401-G400)^2)/G400</f>
        <v>0.8941798941798943</v>
      </c>
    </row>
    <row r="401" spans="1:15" ht="15.75" customHeight="1">
      <c r="A401" s="13" t="s">
        <v>37</v>
      </c>
      <c r="B401" s="14">
        <v>2</v>
      </c>
      <c r="C401" s="14">
        <v>2</v>
      </c>
      <c r="D401" s="14">
        <f t="shared" ref="D401:D403" si="574">SUM(B401:C401)</f>
        <v>4</v>
      </c>
      <c r="F401" s="14">
        <f t="shared" si="572"/>
        <v>5</v>
      </c>
      <c r="G401" s="14">
        <f>B403*D402/D403</f>
        <v>5.9629629629629628</v>
      </c>
      <c r="H401" s="14">
        <f t="shared" si="573"/>
        <v>0.15550954681389459</v>
      </c>
      <c r="I401" s="13">
        <f>SUM(H400:H403)</f>
        <v>1.4170807453416148</v>
      </c>
      <c r="J401" s="13" t="s">
        <v>58</v>
      </c>
    </row>
    <row r="402" spans="1:15" ht="15.75" customHeight="1">
      <c r="A402" s="13" t="s">
        <v>84</v>
      </c>
      <c r="B402" s="14">
        <v>5</v>
      </c>
      <c r="C402" s="14">
        <v>18</v>
      </c>
      <c r="D402" s="14">
        <f t="shared" si="574"/>
        <v>23</v>
      </c>
      <c r="F402" s="14">
        <f t="shared" ref="F402:F403" si="575">C401</f>
        <v>2</v>
      </c>
      <c r="G402" s="14">
        <f>C403*D401/D403</f>
        <v>2.9629629629629628</v>
      </c>
      <c r="H402" s="14">
        <f t="shared" ref="H402:H403" si="576">((C401-G402)^2)/G402</f>
        <v>0.31296296296296283</v>
      </c>
    </row>
    <row r="403" spans="1:15" ht="15.75" customHeight="1">
      <c r="A403" s="13" t="s">
        <v>47</v>
      </c>
      <c r="B403" s="14">
        <f t="shared" ref="B403:C403" si="577">SUM(B401:B402)</f>
        <v>7</v>
      </c>
      <c r="C403" s="14">
        <f t="shared" si="577"/>
        <v>20</v>
      </c>
      <c r="D403" s="14">
        <f t="shared" si="574"/>
        <v>27</v>
      </c>
      <c r="F403" s="16">
        <f t="shared" si="575"/>
        <v>18</v>
      </c>
      <c r="G403" s="16">
        <f>C403*D402/D403</f>
        <v>17.037037037037038</v>
      </c>
      <c r="H403" s="16">
        <f t="shared" si="576"/>
        <v>5.4428341384863001E-2</v>
      </c>
      <c r="I403" s="16"/>
      <c r="J403" s="16"/>
      <c r="K403" s="16"/>
      <c r="L403" s="14"/>
      <c r="M403" s="14"/>
      <c r="N403" s="14"/>
      <c r="O403" s="14"/>
    </row>
    <row r="404" spans="1:15" ht="15.7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4"/>
      <c r="M404" s="14"/>
      <c r="N404" s="14"/>
      <c r="O404" s="14"/>
    </row>
    <row r="405" spans="1:15" ht="15.75" customHeight="1">
      <c r="A405" s="15" t="s">
        <v>25</v>
      </c>
      <c r="B405" s="12" t="s">
        <v>79</v>
      </c>
      <c r="C405" s="12" t="s">
        <v>52</v>
      </c>
      <c r="D405" s="13" t="s">
        <v>47</v>
      </c>
      <c r="E405" s="14">
        <f>(2-1)*(2-1)</f>
        <v>1</v>
      </c>
      <c r="F405" s="14">
        <f t="shared" ref="F405:F406" si="578">B406</f>
        <v>0</v>
      </c>
      <c r="G405" s="14">
        <f>B408*D406/D408</f>
        <v>2.7876106194690267</v>
      </c>
      <c r="H405" s="14">
        <f t="shared" ref="H405:H406" si="579">((B406-G405)^2)/G405</f>
        <v>2.7876106194690267</v>
      </c>
      <c r="I405" s="15">
        <f>SUM(H405:H408)</f>
        <v>6.5916666666666677</v>
      </c>
      <c r="J405" s="15" t="s">
        <v>54</v>
      </c>
      <c r="K405" s="14" t="s">
        <v>72</v>
      </c>
    </row>
    <row r="406" spans="1:15" ht="15.75" customHeight="1">
      <c r="A406" s="13" t="s">
        <v>27</v>
      </c>
      <c r="B406" s="14">
        <v>0</v>
      </c>
      <c r="C406" s="14">
        <v>5</v>
      </c>
      <c r="D406" s="14">
        <f t="shared" ref="D406:D408" si="580">SUM(B406:C406)</f>
        <v>5</v>
      </c>
      <c r="F406" s="14">
        <f t="shared" si="578"/>
        <v>63</v>
      </c>
      <c r="G406" s="14">
        <f>B408*D407/D408</f>
        <v>60.212389380530972</v>
      </c>
      <c r="H406" s="14">
        <f t="shared" si="579"/>
        <v>0.12905604719764024</v>
      </c>
      <c r="I406" s="13" t="s">
        <v>67</v>
      </c>
      <c r="J406" s="13">
        <v>3.84</v>
      </c>
    </row>
    <row r="407" spans="1:15" ht="15.75" customHeight="1">
      <c r="A407" s="13" t="s">
        <v>81</v>
      </c>
      <c r="B407" s="14">
        <v>63</v>
      </c>
      <c r="C407" s="14">
        <v>45</v>
      </c>
      <c r="D407" s="14">
        <f t="shared" si="580"/>
        <v>108</v>
      </c>
      <c r="F407" s="14">
        <f t="shared" ref="F407:F408" si="581">C406</f>
        <v>5</v>
      </c>
      <c r="G407" s="14">
        <f>C408*D406/D408</f>
        <v>2.2123893805309733</v>
      </c>
      <c r="H407" s="14">
        <f t="shared" ref="H407:H408" si="582">((C406-G407)^2)/G407</f>
        <v>3.512389380530974</v>
      </c>
      <c r="J407" s="13"/>
    </row>
    <row r="408" spans="1:15" ht="15.75" customHeight="1">
      <c r="A408" s="13" t="s">
        <v>47</v>
      </c>
      <c r="B408" s="14">
        <f t="shared" ref="B408:C408" si="583">SUM(B406:B407)</f>
        <v>63</v>
      </c>
      <c r="C408" s="14">
        <f t="shared" si="583"/>
        <v>50</v>
      </c>
      <c r="D408" s="14">
        <f t="shared" si="580"/>
        <v>113</v>
      </c>
      <c r="F408" s="16">
        <f t="shared" si="581"/>
        <v>45</v>
      </c>
      <c r="G408" s="16">
        <f>C408*D407/D408</f>
        <v>47.787610619469028</v>
      </c>
      <c r="H408" s="16">
        <f t="shared" si="582"/>
        <v>0.16261061946902672</v>
      </c>
      <c r="I408" s="16"/>
      <c r="J408" s="16"/>
      <c r="K408" s="16"/>
      <c r="L408" s="14"/>
      <c r="M408" s="14"/>
      <c r="N408" s="14"/>
      <c r="O408" s="14"/>
    </row>
    <row r="409" spans="1:15" ht="15.75" customHeight="1">
      <c r="A409" s="15" t="s">
        <v>28</v>
      </c>
      <c r="B409" s="12" t="s">
        <v>79</v>
      </c>
      <c r="C409" s="12" t="s">
        <v>52</v>
      </c>
      <c r="D409" s="13" t="s">
        <v>47</v>
      </c>
      <c r="E409" s="14">
        <f>(2-1)*(2-1)</f>
        <v>1</v>
      </c>
      <c r="F409" s="14">
        <f t="shared" ref="F409:F410" si="584">B410</f>
        <v>43</v>
      </c>
      <c r="G409" s="14">
        <f>B412*D410/D412</f>
        <v>37.353982300884958</v>
      </c>
      <c r="H409" s="14">
        <f t="shared" ref="H409:H410" si="585">((B410-G409)^2)/G409</f>
        <v>0.85339002417327525</v>
      </c>
      <c r="J409" s="13"/>
    </row>
    <row r="410" spans="1:15" ht="15.75" customHeight="1">
      <c r="A410" s="13" t="s">
        <v>29</v>
      </c>
      <c r="B410" s="14">
        <v>43</v>
      </c>
      <c r="C410" s="14">
        <v>24</v>
      </c>
      <c r="D410" s="14">
        <f t="shared" ref="D410:D412" si="586">SUM(B410:C410)</f>
        <v>67</v>
      </c>
      <c r="F410" s="14">
        <f t="shared" si="584"/>
        <v>20</v>
      </c>
      <c r="G410" s="14">
        <f>B412*D411/D412</f>
        <v>25.646017699115045</v>
      </c>
      <c r="H410" s="14">
        <f t="shared" si="585"/>
        <v>1.2429811221654243</v>
      </c>
      <c r="I410" s="15">
        <f>SUM(H409:H412)</f>
        <v>4.7377987907254626</v>
      </c>
      <c r="J410" s="15" t="s">
        <v>54</v>
      </c>
      <c r="K410" s="14" t="s">
        <v>75</v>
      </c>
    </row>
    <row r="411" spans="1:15" ht="15.75" customHeight="1">
      <c r="A411" s="13" t="s">
        <v>81</v>
      </c>
      <c r="B411" s="14">
        <v>20</v>
      </c>
      <c r="C411" s="14">
        <v>26</v>
      </c>
      <c r="D411" s="14">
        <f t="shared" si="586"/>
        <v>46</v>
      </c>
      <c r="F411" s="14">
        <f t="shared" ref="F411:F412" si="587">C410</f>
        <v>24</v>
      </c>
      <c r="G411" s="14">
        <f>C412*D410/D412</f>
        <v>29.646017699115045</v>
      </c>
      <c r="H411" s="14">
        <f t="shared" ref="H411:H412" si="588">((C410-G411)^2)/G411</f>
        <v>1.0752714304583282</v>
      </c>
    </row>
    <row r="412" spans="1:15" ht="15.75" customHeight="1">
      <c r="A412" s="13" t="s">
        <v>47</v>
      </c>
      <c r="B412" s="14">
        <f t="shared" ref="B412:C412" si="589">SUM(B410:B411)</f>
        <v>63</v>
      </c>
      <c r="C412" s="14">
        <f t="shared" si="589"/>
        <v>50</v>
      </c>
      <c r="D412" s="14">
        <f t="shared" si="586"/>
        <v>113</v>
      </c>
      <c r="F412" s="16">
        <f t="shared" si="587"/>
        <v>26</v>
      </c>
      <c r="G412" s="16">
        <f>C412*D411/D412</f>
        <v>20.353982300884955</v>
      </c>
      <c r="H412" s="16">
        <f t="shared" si="588"/>
        <v>1.5661562139284346</v>
      </c>
      <c r="I412" s="16"/>
      <c r="J412" s="16"/>
      <c r="K412" s="16"/>
      <c r="L412" s="14"/>
      <c r="M412" s="14"/>
      <c r="N412" s="14"/>
      <c r="O412" s="14"/>
    </row>
    <row r="413" spans="1:15" ht="15.75" customHeight="1">
      <c r="A413" s="15" t="s">
        <v>82</v>
      </c>
      <c r="B413" s="12" t="s">
        <v>79</v>
      </c>
      <c r="C413" s="12" t="s">
        <v>52</v>
      </c>
      <c r="D413" s="13" t="s">
        <v>47</v>
      </c>
      <c r="E413" s="14">
        <f>(2-1)*(2-1)</f>
        <v>1</v>
      </c>
      <c r="F413" s="14">
        <f t="shared" ref="F413:F414" si="590">B414</f>
        <v>12</v>
      </c>
      <c r="G413" s="14">
        <f>B416*D414/D416</f>
        <v>12.265486725663717</v>
      </c>
      <c r="H413" s="14">
        <f t="shared" ref="H413:H414" si="591">((B414-G413)^2)/G413</f>
        <v>5.7464659234570722E-3</v>
      </c>
    </row>
    <row r="414" spans="1:15" ht="15.75" customHeight="1">
      <c r="A414" s="13" t="s">
        <v>32</v>
      </c>
      <c r="B414" s="14">
        <v>12</v>
      </c>
      <c r="C414" s="14">
        <v>10</v>
      </c>
      <c r="D414" s="14">
        <f t="shared" ref="D414:D416" si="592">SUM(B414:C414)</f>
        <v>22</v>
      </c>
      <c r="F414" s="14">
        <f t="shared" si="590"/>
        <v>51</v>
      </c>
      <c r="G414" s="14">
        <f>B416*D415/D416</f>
        <v>50.73451327433628</v>
      </c>
      <c r="H414" s="14">
        <f t="shared" si="591"/>
        <v>1.3892554979786701E-3</v>
      </c>
      <c r="I414" s="13">
        <f>SUM(H413:H416)</f>
        <v>1.6126730412444775E-2</v>
      </c>
      <c r="J414" s="13" t="s">
        <v>58</v>
      </c>
    </row>
    <row r="415" spans="1:15" ht="15.75" customHeight="1">
      <c r="A415" s="13" t="s">
        <v>81</v>
      </c>
      <c r="B415" s="14">
        <v>51</v>
      </c>
      <c r="C415" s="14">
        <v>40</v>
      </c>
      <c r="D415" s="14">
        <f t="shared" si="592"/>
        <v>91</v>
      </c>
      <c r="F415" s="14">
        <f t="shared" ref="F415:F416" si="593">C414</f>
        <v>10</v>
      </c>
      <c r="G415" s="14">
        <f>C416*D414/D416</f>
        <v>9.7345132743362832</v>
      </c>
      <c r="H415" s="14">
        <f t="shared" ref="H415:H416" si="594">((C414-G415)^2)/G415</f>
        <v>7.2405470635559105E-3</v>
      </c>
    </row>
    <row r="416" spans="1:15" ht="15.75" customHeight="1">
      <c r="A416" s="13" t="s">
        <v>47</v>
      </c>
      <c r="B416" s="14">
        <f t="shared" ref="B416:C416" si="595">SUM(B414:B415)</f>
        <v>63</v>
      </c>
      <c r="C416" s="14">
        <f t="shared" si="595"/>
        <v>50</v>
      </c>
      <c r="D416" s="14">
        <f t="shared" si="592"/>
        <v>113</v>
      </c>
      <c r="F416" s="16">
        <f t="shared" si="593"/>
        <v>40</v>
      </c>
      <c r="G416" s="16">
        <f>C416*D415/D416</f>
        <v>40.26548672566372</v>
      </c>
      <c r="H416" s="16">
        <f t="shared" si="594"/>
        <v>1.7504619274531241E-3</v>
      </c>
      <c r="I416" s="16"/>
      <c r="J416" s="16"/>
      <c r="K416" s="16"/>
      <c r="L416" s="14"/>
      <c r="M416" s="14"/>
      <c r="N416" s="14"/>
      <c r="O416" s="14"/>
    </row>
    <row r="417" spans="1:15" ht="15.75" customHeight="1">
      <c r="A417" s="13"/>
      <c r="F417" s="14">
        <f t="shared" ref="F417:F418" si="596">B418</f>
        <v>1</v>
      </c>
      <c r="G417" s="14">
        <f>B420*D418/D420</f>
        <v>1.6725663716814159</v>
      </c>
      <c r="H417" s="14">
        <f t="shared" ref="H417:H418" si="597">((B418-G417)^2)/G417</f>
        <v>0.27044996956501377</v>
      </c>
    </row>
    <row r="418" spans="1:15" ht="15.75" customHeight="1">
      <c r="A418" s="13" t="s">
        <v>83</v>
      </c>
      <c r="B418" s="14">
        <v>1</v>
      </c>
      <c r="C418" s="14">
        <v>2</v>
      </c>
      <c r="D418" s="14">
        <f t="shared" ref="D418:D420" si="598">SUM(B418:C418)</f>
        <v>3</v>
      </c>
      <c r="F418" s="14">
        <f t="shared" si="596"/>
        <v>62</v>
      </c>
      <c r="G418" s="14">
        <f>B420*D419/D420</f>
        <v>61.327433628318587</v>
      </c>
      <c r="H418" s="14">
        <f t="shared" si="597"/>
        <v>7.3759082608639377E-3</v>
      </c>
      <c r="I418" s="13">
        <f>SUM(H417:H420)</f>
        <v>0.6278864838864836</v>
      </c>
      <c r="J418" s="13" t="s">
        <v>58</v>
      </c>
    </row>
    <row r="419" spans="1:15" ht="15.75" customHeight="1">
      <c r="A419" s="13" t="s">
        <v>81</v>
      </c>
      <c r="B419" s="14">
        <v>62</v>
      </c>
      <c r="C419" s="14">
        <v>48</v>
      </c>
      <c r="D419" s="14">
        <f t="shared" si="598"/>
        <v>110</v>
      </c>
      <c r="F419" s="14">
        <f t="shared" ref="F419:F420" si="599">C418</f>
        <v>2</v>
      </c>
      <c r="G419" s="14">
        <f>C420*D418/D420</f>
        <v>1.3274336283185841</v>
      </c>
      <c r="H419" s="14">
        <f t="shared" ref="H419:H420" si="600">((C418-G419)^2)/G419</f>
        <v>0.34076696165191733</v>
      </c>
    </row>
    <row r="420" spans="1:15" ht="15.75" customHeight="1">
      <c r="A420" s="13" t="s">
        <v>47</v>
      </c>
      <c r="B420" s="14">
        <f t="shared" ref="B420:C420" si="601">SUM(B418:B419)</f>
        <v>63</v>
      </c>
      <c r="C420" s="14">
        <f t="shared" si="601"/>
        <v>50</v>
      </c>
      <c r="D420" s="14">
        <f t="shared" si="598"/>
        <v>113</v>
      </c>
      <c r="F420" s="16">
        <f t="shared" si="599"/>
        <v>48</v>
      </c>
      <c r="G420" s="16">
        <f>C420*D419/D420</f>
        <v>48.672566371681413</v>
      </c>
      <c r="H420" s="16">
        <f t="shared" si="600"/>
        <v>9.2936444086885624E-3</v>
      </c>
      <c r="I420" s="16"/>
      <c r="J420" s="16"/>
      <c r="K420" s="16"/>
      <c r="L420" s="14"/>
      <c r="M420" s="14"/>
      <c r="N420" s="14"/>
      <c r="O420" s="14"/>
    </row>
    <row r="421" spans="1:15" ht="15.75" customHeight="1">
      <c r="A421" s="13"/>
      <c r="F421" s="14">
        <f t="shared" ref="F421:F422" si="602">B422</f>
        <v>2</v>
      </c>
      <c r="G421" s="14">
        <f>B424*D422/D424</f>
        <v>2.7876106194690267</v>
      </c>
      <c r="H421" s="14">
        <f t="shared" ref="H421:H422" si="603">((B422-G421)^2)/G421</f>
        <v>0.22253125438966154</v>
      </c>
    </row>
    <row r="422" spans="1:15" ht="15.75" customHeight="1">
      <c r="A422" s="13" t="s">
        <v>34</v>
      </c>
      <c r="B422" s="14">
        <v>2</v>
      </c>
      <c r="C422" s="14">
        <v>3</v>
      </c>
      <c r="D422" s="14">
        <f t="shared" ref="D422:D424" si="604">SUM(B422:C422)</f>
        <v>5</v>
      </c>
      <c r="F422" s="14">
        <f t="shared" si="602"/>
        <v>61</v>
      </c>
      <c r="G422" s="14">
        <f>B424*D423/D424</f>
        <v>60.212389380530972</v>
      </c>
      <c r="H422" s="14">
        <f t="shared" si="603"/>
        <v>1.0302372888410292E-2</v>
      </c>
      <c r="I422" s="13">
        <f>SUM(H421:H424)</f>
        <v>0.52620399764844239</v>
      </c>
      <c r="J422" s="13" t="s">
        <v>58</v>
      </c>
    </row>
    <row r="423" spans="1:15" ht="15.75" customHeight="1">
      <c r="A423" s="13" t="s">
        <v>81</v>
      </c>
      <c r="B423" s="14">
        <v>61</v>
      </c>
      <c r="C423" s="14">
        <v>47</v>
      </c>
      <c r="D423" s="14">
        <f t="shared" si="604"/>
        <v>108</v>
      </c>
      <c r="F423" s="14">
        <f t="shared" ref="F423:F424" si="605">C422</f>
        <v>3</v>
      </c>
      <c r="G423" s="14">
        <f>C424*D422/D424</f>
        <v>2.2123893805309733</v>
      </c>
      <c r="H423" s="14">
        <f t="shared" ref="H423:H424" si="606">((C422-G423)^2)/G423</f>
        <v>0.28038938053097356</v>
      </c>
    </row>
    <row r="424" spans="1:15" ht="15.75" customHeight="1">
      <c r="A424" s="13" t="s">
        <v>47</v>
      </c>
      <c r="B424" s="14">
        <f t="shared" ref="B424:C424" si="607">SUM(B422:B423)</f>
        <v>63</v>
      </c>
      <c r="C424" s="14">
        <f t="shared" si="607"/>
        <v>50</v>
      </c>
      <c r="D424" s="14">
        <f t="shared" si="604"/>
        <v>113</v>
      </c>
      <c r="F424" s="16">
        <f t="shared" si="605"/>
        <v>47</v>
      </c>
      <c r="G424" s="16">
        <f>C424*D423/D424</f>
        <v>47.787610619469028</v>
      </c>
      <c r="H424" s="16">
        <f t="shared" si="606"/>
        <v>1.2980989839396967E-2</v>
      </c>
      <c r="I424" s="16"/>
      <c r="J424" s="16"/>
      <c r="K424" s="16"/>
      <c r="L424" s="14"/>
      <c r="M424" s="14"/>
      <c r="N424" s="14"/>
      <c r="O424" s="14"/>
    </row>
    <row r="425" spans="1:15" ht="15.75" customHeight="1">
      <c r="B425" s="13"/>
      <c r="F425" s="14">
        <f t="shared" ref="F425:F426" si="608">B426</f>
        <v>1</v>
      </c>
      <c r="G425" s="14">
        <f>B428*D426/D428</f>
        <v>1.1150442477876106</v>
      </c>
      <c r="H425" s="14">
        <f t="shared" ref="H425:H426" si="609">((B426-G425)^2)/G425</f>
        <v>1.1869644613007437E-2</v>
      </c>
    </row>
    <row r="426" spans="1:15" ht="15.75" customHeight="1">
      <c r="A426" s="13" t="s">
        <v>35</v>
      </c>
      <c r="B426" s="14">
        <v>1</v>
      </c>
      <c r="C426" s="14">
        <v>1</v>
      </c>
      <c r="D426" s="14">
        <f t="shared" ref="D426:D428" si="610">SUM(B426:C426)</f>
        <v>2</v>
      </c>
      <c r="F426" s="14">
        <f t="shared" si="608"/>
        <v>62</v>
      </c>
      <c r="G426" s="14">
        <f>B428*D427/D428</f>
        <v>61.884955752212392</v>
      </c>
      <c r="H426" s="14">
        <f t="shared" si="609"/>
        <v>2.138674705046302E-4</v>
      </c>
      <c r="I426" s="13">
        <f>SUM(H425:H428)</f>
        <v>2.7308737308737271E-2</v>
      </c>
      <c r="J426" s="13" t="s">
        <v>58</v>
      </c>
    </row>
    <row r="427" spans="1:15" ht="15.75" customHeight="1">
      <c r="A427" s="13" t="s">
        <v>81</v>
      </c>
      <c r="B427" s="14">
        <v>62</v>
      </c>
      <c r="C427" s="14">
        <v>49</v>
      </c>
      <c r="D427" s="14">
        <f t="shared" si="610"/>
        <v>111</v>
      </c>
      <c r="F427" s="14">
        <f t="shared" ref="F427:F428" si="611">C426</f>
        <v>1</v>
      </c>
      <c r="G427" s="14">
        <f>C428*D426/D428</f>
        <v>0.88495575221238942</v>
      </c>
      <c r="H427" s="14">
        <f t="shared" ref="H427:H428" si="612">((C426-G427)^2)/G427</f>
        <v>1.4955752212389369E-2</v>
      </c>
    </row>
    <row r="428" spans="1:15" ht="15.75" customHeight="1">
      <c r="A428" s="13" t="s">
        <v>47</v>
      </c>
      <c r="B428" s="14">
        <f t="shared" ref="B428:C428" si="613">SUM(B426:B427)</f>
        <v>63</v>
      </c>
      <c r="C428" s="14">
        <f t="shared" si="613"/>
        <v>50</v>
      </c>
      <c r="D428" s="14">
        <f t="shared" si="610"/>
        <v>113</v>
      </c>
      <c r="F428" s="16">
        <f t="shared" si="611"/>
        <v>49</v>
      </c>
      <c r="G428" s="16">
        <f>C428*D427/D428</f>
        <v>49.115044247787608</v>
      </c>
      <c r="H428" s="16">
        <f t="shared" si="612"/>
        <v>2.6947301283583407E-4</v>
      </c>
      <c r="I428" s="16"/>
      <c r="J428" s="16"/>
      <c r="K428" s="16"/>
      <c r="L428" s="14"/>
      <c r="M428" s="14"/>
      <c r="N428" s="14"/>
      <c r="O428" s="14"/>
    </row>
    <row r="429" spans="1:15" ht="15.75" customHeight="1">
      <c r="A429" s="13"/>
      <c r="F429" s="14">
        <f t="shared" ref="F429:F430" si="614">B430</f>
        <v>2</v>
      </c>
      <c r="G429" s="14">
        <f>B432*D430/D432</f>
        <v>2.2300884955752212</v>
      </c>
      <c r="H429" s="14">
        <f t="shared" ref="H429:H430" si="615">((B430-G429)^2)/G429</f>
        <v>2.3739289226014874E-2</v>
      </c>
    </row>
    <row r="430" spans="1:15" ht="15.75" customHeight="1">
      <c r="A430" s="13" t="s">
        <v>36</v>
      </c>
      <c r="B430" s="14">
        <v>2</v>
      </c>
      <c r="C430" s="14">
        <v>2</v>
      </c>
      <c r="D430" s="14">
        <f t="shared" ref="D430:D432" si="616">SUM(B430:C430)</f>
        <v>4</v>
      </c>
      <c r="F430" s="14">
        <f t="shared" si="614"/>
        <v>61</v>
      </c>
      <c r="G430" s="14">
        <f>B432*D431/D432</f>
        <v>60.769911504424776</v>
      </c>
      <c r="H430" s="14">
        <f t="shared" si="615"/>
        <v>8.711665771014834E-4</v>
      </c>
      <c r="I430" s="13">
        <f>SUM(H429:H432)</f>
        <v>5.5619630115042971E-2</v>
      </c>
      <c r="J430" s="13" t="s">
        <v>58</v>
      </c>
    </row>
    <row r="431" spans="1:15" ht="15.75" customHeight="1">
      <c r="A431" s="13" t="s">
        <v>81</v>
      </c>
      <c r="B431" s="14">
        <v>61</v>
      </c>
      <c r="C431" s="14">
        <v>48</v>
      </c>
      <c r="D431" s="14">
        <f t="shared" si="616"/>
        <v>109</v>
      </c>
      <c r="F431" s="14">
        <f t="shared" ref="F431:F432" si="617">C430</f>
        <v>2</v>
      </c>
      <c r="G431" s="14">
        <f>C432*D430/D432</f>
        <v>1.7699115044247788</v>
      </c>
      <c r="H431" s="14">
        <f t="shared" ref="H431:H432" si="618">((C430-G431)^2)/G431</f>
        <v>2.9911504424778738E-2</v>
      </c>
    </row>
    <row r="432" spans="1:15" ht="15.75" customHeight="1">
      <c r="A432" s="13" t="s">
        <v>47</v>
      </c>
      <c r="B432" s="14">
        <f t="shared" ref="B432:C432" si="619">SUM(B430:B431)</f>
        <v>63</v>
      </c>
      <c r="C432" s="14">
        <f t="shared" si="619"/>
        <v>50</v>
      </c>
      <c r="D432" s="14">
        <f t="shared" si="616"/>
        <v>113</v>
      </c>
      <c r="F432" s="16">
        <f t="shared" si="617"/>
        <v>48</v>
      </c>
      <c r="G432" s="16">
        <f>C432*D431/D432</f>
        <v>48.230088495575224</v>
      </c>
      <c r="H432" s="16">
        <f t="shared" si="618"/>
        <v>1.097669887147869E-3</v>
      </c>
      <c r="I432" s="16"/>
      <c r="J432" s="16"/>
      <c r="K432" s="16"/>
      <c r="L432" s="14"/>
      <c r="M432" s="14"/>
      <c r="N432" s="14"/>
      <c r="O432" s="14"/>
    </row>
    <row r="433" spans="1:15" ht="15.75" customHeight="1">
      <c r="A433" s="13"/>
      <c r="F433" s="14">
        <f t="shared" ref="F433:F434" si="620">B434</f>
        <v>2</v>
      </c>
      <c r="G433" s="14">
        <f>B436*D434/D436</f>
        <v>2.2300884955752212</v>
      </c>
      <c r="H433" s="14">
        <f t="shared" ref="H433:H434" si="621">((B434-G433)^2)/G433</f>
        <v>2.3739289226014874E-2</v>
      </c>
    </row>
    <row r="434" spans="1:15" ht="15.75" customHeight="1">
      <c r="A434" s="13" t="s">
        <v>37</v>
      </c>
      <c r="B434" s="14">
        <v>2</v>
      </c>
      <c r="C434" s="14">
        <v>2</v>
      </c>
      <c r="D434" s="14">
        <f t="shared" ref="D434:D436" si="622">SUM(B434:C434)</f>
        <v>4</v>
      </c>
      <c r="F434" s="14">
        <f t="shared" si="620"/>
        <v>61</v>
      </c>
      <c r="G434" s="14">
        <f>B436*D435/D436</f>
        <v>60.769911504424776</v>
      </c>
      <c r="H434" s="14">
        <f t="shared" si="621"/>
        <v>8.711665771014834E-4</v>
      </c>
      <c r="I434" s="13">
        <f>SUM(H433:H436)</f>
        <v>5.5619630115042971E-2</v>
      </c>
      <c r="J434" s="13" t="s">
        <v>58</v>
      </c>
    </row>
    <row r="435" spans="1:15" ht="15.75" customHeight="1">
      <c r="A435" s="13" t="s">
        <v>81</v>
      </c>
      <c r="B435" s="14">
        <v>61</v>
      </c>
      <c r="C435" s="14">
        <v>48</v>
      </c>
      <c r="D435" s="14">
        <f t="shared" si="622"/>
        <v>109</v>
      </c>
      <c r="F435" s="14">
        <f t="shared" ref="F435:F436" si="623">C434</f>
        <v>2</v>
      </c>
      <c r="G435" s="14">
        <f>C436*D434/D436</f>
        <v>1.7699115044247788</v>
      </c>
      <c r="H435" s="14">
        <f t="shared" ref="H435:H436" si="624">((C434-G435)^2)/G435</f>
        <v>2.9911504424778738E-2</v>
      </c>
    </row>
    <row r="436" spans="1:15" ht="15.75" customHeight="1">
      <c r="A436" s="13" t="s">
        <v>47</v>
      </c>
      <c r="B436" s="14">
        <f t="shared" ref="B436:C436" si="625">SUM(B434:B435)</f>
        <v>63</v>
      </c>
      <c r="C436" s="14">
        <f t="shared" si="625"/>
        <v>50</v>
      </c>
      <c r="D436" s="14">
        <f t="shared" si="622"/>
        <v>113</v>
      </c>
      <c r="F436" s="16">
        <f t="shared" si="623"/>
        <v>48</v>
      </c>
      <c r="G436" s="16">
        <f>C436*D435/D436</f>
        <v>48.230088495575224</v>
      </c>
      <c r="H436" s="16">
        <f t="shared" si="624"/>
        <v>1.097669887147869E-3</v>
      </c>
      <c r="I436" s="16"/>
      <c r="J436" s="16"/>
      <c r="K436" s="16"/>
      <c r="L436" s="14"/>
      <c r="M436" s="14"/>
      <c r="N436" s="14"/>
      <c r="O436" s="14"/>
    </row>
    <row r="437" spans="1:15" ht="15.75" customHeight="1">
      <c r="A437" s="13"/>
      <c r="B437" s="12" t="s">
        <v>79</v>
      </c>
      <c r="C437" s="12" t="s">
        <v>52</v>
      </c>
      <c r="D437" s="13" t="s">
        <v>47</v>
      </c>
      <c r="E437" s="14">
        <f>(2-1)*(2-1)</f>
        <v>1</v>
      </c>
      <c r="F437" s="14">
        <f t="shared" ref="F437:F438" si="626">B438</f>
        <v>12</v>
      </c>
      <c r="G437" s="14">
        <f>B440*D438/D440</f>
        <v>11</v>
      </c>
      <c r="H437" s="14">
        <f t="shared" ref="H437:H438" si="627">((B438-G437)^2)/G437</f>
        <v>9.0909090909090912E-2</v>
      </c>
    </row>
    <row r="438" spans="1:15" ht="15.75" customHeight="1">
      <c r="A438" s="13" t="s">
        <v>32</v>
      </c>
      <c r="B438" s="14">
        <v>12</v>
      </c>
      <c r="C438" s="14">
        <v>10</v>
      </c>
      <c r="D438" s="14">
        <f t="shared" ref="D438:D440" si="628">SUM(B438:C438)</f>
        <v>22</v>
      </c>
      <c r="F438" s="14">
        <f t="shared" si="626"/>
        <v>8</v>
      </c>
      <c r="G438" s="14">
        <f>B440*D439/D440</f>
        <v>9</v>
      </c>
      <c r="H438" s="14">
        <f t="shared" si="627"/>
        <v>0.1111111111111111</v>
      </c>
      <c r="I438" s="13">
        <f>SUM(H437:H440)</f>
        <v>0.40404040404040403</v>
      </c>
      <c r="J438" s="13" t="s">
        <v>58</v>
      </c>
    </row>
    <row r="439" spans="1:15" ht="15.75" customHeight="1">
      <c r="A439" s="13" t="s">
        <v>84</v>
      </c>
      <c r="B439" s="14">
        <v>8</v>
      </c>
      <c r="C439" s="14">
        <v>10</v>
      </c>
      <c r="D439" s="14">
        <f t="shared" si="628"/>
        <v>18</v>
      </c>
      <c r="F439" s="14">
        <f t="shared" ref="F439:F440" si="629">C438</f>
        <v>10</v>
      </c>
      <c r="G439" s="14">
        <f>C440*D438/D440</f>
        <v>11</v>
      </c>
      <c r="H439" s="14">
        <f t="shared" ref="H439:H440" si="630">((C438-G439)^2)/G439</f>
        <v>9.0909090909090912E-2</v>
      </c>
    </row>
    <row r="440" spans="1:15" ht="15.75" customHeight="1">
      <c r="A440" s="13" t="s">
        <v>47</v>
      </c>
      <c r="B440" s="14">
        <f t="shared" ref="B440:C440" si="631">SUM(B438:B439)</f>
        <v>20</v>
      </c>
      <c r="C440" s="14">
        <f t="shared" si="631"/>
        <v>20</v>
      </c>
      <c r="D440" s="14">
        <f t="shared" si="628"/>
        <v>40</v>
      </c>
      <c r="F440" s="16">
        <f t="shared" si="629"/>
        <v>10</v>
      </c>
      <c r="G440" s="16">
        <f>C440*D439/D440</f>
        <v>9</v>
      </c>
      <c r="H440" s="16">
        <f t="shared" si="630"/>
        <v>0.1111111111111111</v>
      </c>
      <c r="I440" s="16"/>
      <c r="J440" s="16"/>
      <c r="K440" s="16"/>
      <c r="L440" s="14"/>
      <c r="M440" s="14"/>
      <c r="N440" s="14"/>
      <c r="O440" s="14"/>
    </row>
    <row r="441" spans="1:15" ht="15.75" customHeight="1">
      <c r="A441" s="13"/>
      <c r="F441" s="14">
        <f t="shared" ref="F441:F442" si="632">B442</f>
        <v>1</v>
      </c>
      <c r="G441" s="14">
        <f>B444*D442/D444</f>
        <v>1.5</v>
      </c>
      <c r="H441" s="14">
        <f t="shared" ref="H441:H442" si="633">((B442-G441)^2)/G441</f>
        <v>0.16666666666666666</v>
      </c>
    </row>
    <row r="442" spans="1:15" ht="15.75" customHeight="1">
      <c r="A442" s="13" t="s">
        <v>86</v>
      </c>
      <c r="B442" s="14">
        <v>1</v>
      </c>
      <c r="C442" s="14">
        <v>2</v>
      </c>
      <c r="D442" s="14">
        <f t="shared" ref="D442:D444" si="634">SUM(B442:C442)</f>
        <v>3</v>
      </c>
      <c r="F442" s="14">
        <f t="shared" si="632"/>
        <v>19</v>
      </c>
      <c r="G442" s="14">
        <f>B444*D443/D444</f>
        <v>18.5</v>
      </c>
      <c r="H442" s="14">
        <f t="shared" si="633"/>
        <v>1.3513513513513514E-2</v>
      </c>
      <c r="I442" s="13">
        <f>SUM(H441:H444)</f>
        <v>0.36036036036036034</v>
      </c>
      <c r="J442" s="13" t="s">
        <v>58</v>
      </c>
    </row>
    <row r="443" spans="1:15" ht="15.75" customHeight="1">
      <c r="A443" s="13" t="s">
        <v>84</v>
      </c>
      <c r="B443" s="14">
        <v>19</v>
      </c>
      <c r="C443" s="14">
        <v>18</v>
      </c>
      <c r="D443" s="14">
        <f t="shared" si="634"/>
        <v>37</v>
      </c>
      <c r="F443" s="14">
        <f t="shared" ref="F443:F444" si="635">C442</f>
        <v>2</v>
      </c>
      <c r="G443" s="14">
        <f>C444*D442/D444</f>
        <v>1.5</v>
      </c>
      <c r="H443" s="14">
        <f t="shared" ref="H443:H444" si="636">((C442-G443)^2)/G443</f>
        <v>0.16666666666666666</v>
      </c>
    </row>
    <row r="444" spans="1:15" ht="15.75" customHeight="1">
      <c r="A444" s="13" t="s">
        <v>47</v>
      </c>
      <c r="B444" s="14">
        <f t="shared" ref="B444:C444" si="637">SUM(B442:B443)</f>
        <v>20</v>
      </c>
      <c r="C444" s="14">
        <f t="shared" si="637"/>
        <v>20</v>
      </c>
      <c r="D444" s="14">
        <f t="shared" si="634"/>
        <v>40</v>
      </c>
      <c r="F444" s="16">
        <f t="shared" si="635"/>
        <v>18</v>
      </c>
      <c r="G444" s="16">
        <f>C444*D443/D444</f>
        <v>18.5</v>
      </c>
      <c r="H444" s="16">
        <f t="shared" si="636"/>
        <v>1.3513513513513514E-2</v>
      </c>
      <c r="I444" s="16"/>
      <c r="J444" s="16"/>
      <c r="K444" s="16"/>
      <c r="L444" s="14"/>
      <c r="M444" s="14"/>
      <c r="N444" s="14"/>
      <c r="O444" s="14"/>
    </row>
    <row r="445" spans="1:15" ht="15.75" customHeight="1">
      <c r="A445" s="13"/>
      <c r="F445" s="14">
        <f t="shared" ref="F445:F446" si="638">B446</f>
        <v>2</v>
      </c>
      <c r="G445" s="14">
        <f>B448*D446/D448</f>
        <v>2.5</v>
      </c>
      <c r="H445" s="14">
        <f t="shared" ref="H445:H446" si="639">((B446-G445)^2)/G445</f>
        <v>0.1</v>
      </c>
    </row>
    <row r="446" spans="1:15" ht="15.75" customHeight="1">
      <c r="A446" s="13" t="s">
        <v>34</v>
      </c>
      <c r="B446" s="14">
        <v>2</v>
      </c>
      <c r="C446" s="14">
        <v>3</v>
      </c>
      <c r="D446" s="14">
        <f t="shared" ref="D446:D448" si="640">SUM(B446:C446)</f>
        <v>5</v>
      </c>
      <c r="F446" s="14">
        <f t="shared" si="638"/>
        <v>18</v>
      </c>
      <c r="G446" s="14">
        <f>B448*D447/D448</f>
        <v>17.5</v>
      </c>
      <c r="H446" s="14">
        <f t="shared" si="639"/>
        <v>1.4285714285714285E-2</v>
      </c>
      <c r="I446" s="13">
        <f>SUM(H445:H448)</f>
        <v>0.22857142857142859</v>
      </c>
      <c r="J446" s="13" t="s">
        <v>58</v>
      </c>
    </row>
    <row r="447" spans="1:15" ht="15.75" customHeight="1">
      <c r="A447" s="13" t="s">
        <v>84</v>
      </c>
      <c r="B447" s="14">
        <v>18</v>
      </c>
      <c r="C447" s="14">
        <v>17</v>
      </c>
      <c r="D447" s="14">
        <f t="shared" si="640"/>
        <v>35</v>
      </c>
      <c r="F447" s="14">
        <f t="shared" ref="F447:F448" si="641">C446</f>
        <v>3</v>
      </c>
      <c r="G447" s="14">
        <f>C448*D446/D448</f>
        <v>2.5</v>
      </c>
      <c r="H447" s="14">
        <f t="shared" ref="H447:H448" si="642">((C446-G447)^2)/G447</f>
        <v>0.1</v>
      </c>
    </row>
    <row r="448" spans="1:15" ht="15.75" customHeight="1">
      <c r="A448" s="13" t="s">
        <v>47</v>
      </c>
      <c r="B448" s="14">
        <f t="shared" ref="B448:C448" si="643">SUM(B446:B447)</f>
        <v>20</v>
      </c>
      <c r="C448" s="14">
        <f t="shared" si="643"/>
        <v>20</v>
      </c>
      <c r="D448" s="14">
        <f t="shared" si="640"/>
        <v>40</v>
      </c>
      <c r="F448" s="16">
        <f t="shared" si="641"/>
        <v>17</v>
      </c>
      <c r="G448" s="16">
        <f>C448*D447/D448</f>
        <v>17.5</v>
      </c>
      <c r="H448" s="16">
        <f t="shared" si="642"/>
        <v>1.4285714285714285E-2</v>
      </c>
      <c r="I448" s="16"/>
      <c r="J448" s="16"/>
      <c r="K448" s="16"/>
      <c r="L448" s="14"/>
      <c r="M448" s="14"/>
      <c r="N448" s="14"/>
      <c r="O448" s="14"/>
    </row>
    <row r="449" spans="1:15" ht="15.75" customHeight="1">
      <c r="B449" s="13"/>
      <c r="F449" s="14">
        <f t="shared" ref="F449:F450" si="644">B450</f>
        <v>1</v>
      </c>
      <c r="G449" s="14">
        <f>B452*D450/D452</f>
        <v>1</v>
      </c>
      <c r="H449" s="14">
        <f t="shared" ref="H449:H450" si="645">((B450-G449)^2)/G449</f>
        <v>0</v>
      </c>
    </row>
    <row r="450" spans="1:15" ht="15.75" customHeight="1">
      <c r="A450" s="13" t="s">
        <v>35</v>
      </c>
      <c r="B450" s="14">
        <v>1</v>
      </c>
      <c r="C450" s="14">
        <v>1</v>
      </c>
      <c r="D450" s="14">
        <f t="shared" ref="D450:D452" si="646">SUM(B450:C450)</f>
        <v>2</v>
      </c>
      <c r="F450" s="14">
        <f t="shared" si="644"/>
        <v>19</v>
      </c>
      <c r="G450" s="14">
        <f>B452*D451/D452</f>
        <v>19</v>
      </c>
      <c r="H450" s="14">
        <f t="shared" si="645"/>
        <v>0</v>
      </c>
      <c r="I450" s="13">
        <f>SUM(H449:H452)</f>
        <v>0</v>
      </c>
      <c r="J450" s="13" t="s">
        <v>58</v>
      </c>
    </row>
    <row r="451" spans="1:15" ht="15.75" customHeight="1">
      <c r="A451" s="13" t="s">
        <v>84</v>
      </c>
      <c r="B451" s="14">
        <v>19</v>
      </c>
      <c r="C451" s="14">
        <v>19</v>
      </c>
      <c r="D451" s="14">
        <f t="shared" si="646"/>
        <v>38</v>
      </c>
      <c r="F451" s="14">
        <f t="shared" ref="F451:F452" si="647">C450</f>
        <v>1</v>
      </c>
      <c r="G451" s="14">
        <f>C452*D450/D452</f>
        <v>1</v>
      </c>
      <c r="H451" s="14">
        <f t="shared" ref="H451:H452" si="648">((C450-G451)^2)/G451</f>
        <v>0</v>
      </c>
    </row>
    <row r="452" spans="1:15" ht="15.75" customHeight="1">
      <c r="A452" s="13" t="s">
        <v>47</v>
      </c>
      <c r="B452" s="14">
        <f t="shared" ref="B452:C452" si="649">SUM(B450:B451)</f>
        <v>20</v>
      </c>
      <c r="C452" s="14">
        <f t="shared" si="649"/>
        <v>20</v>
      </c>
      <c r="D452" s="14">
        <f t="shared" si="646"/>
        <v>40</v>
      </c>
      <c r="F452" s="16">
        <f t="shared" si="647"/>
        <v>19</v>
      </c>
      <c r="G452" s="16">
        <f>C452*D451/D452</f>
        <v>19</v>
      </c>
      <c r="H452" s="16">
        <f t="shared" si="648"/>
        <v>0</v>
      </c>
      <c r="I452" s="16"/>
      <c r="J452" s="16"/>
      <c r="K452" s="16"/>
      <c r="L452" s="14"/>
      <c r="M452" s="14"/>
      <c r="N452" s="14"/>
      <c r="O452" s="14"/>
    </row>
    <row r="453" spans="1:15" ht="15.75" customHeight="1">
      <c r="A453" s="13"/>
      <c r="F453" s="14">
        <f t="shared" ref="F453:F454" si="650">B454</f>
        <v>2</v>
      </c>
      <c r="G453" s="14">
        <f>B456*D454/D456</f>
        <v>2</v>
      </c>
      <c r="H453" s="14">
        <f t="shared" ref="H453:H454" si="651">((B454-G453)^2)/G453</f>
        <v>0</v>
      </c>
    </row>
    <row r="454" spans="1:15" ht="15.75" customHeight="1">
      <c r="A454" s="13" t="s">
        <v>36</v>
      </c>
      <c r="B454" s="14">
        <v>2</v>
      </c>
      <c r="C454" s="14">
        <v>2</v>
      </c>
      <c r="D454" s="14">
        <f t="shared" ref="D454:D456" si="652">SUM(B454:C454)</f>
        <v>4</v>
      </c>
      <c r="F454" s="14">
        <f t="shared" si="650"/>
        <v>18</v>
      </c>
      <c r="G454" s="14">
        <f>B456*D455/D456</f>
        <v>18</v>
      </c>
      <c r="H454" s="14">
        <f t="shared" si="651"/>
        <v>0</v>
      </c>
      <c r="I454" s="13">
        <f>SUM(H453:H456)</f>
        <v>0</v>
      </c>
      <c r="J454" s="13" t="s">
        <v>58</v>
      </c>
    </row>
    <row r="455" spans="1:15" ht="15.75" customHeight="1">
      <c r="A455" s="13" t="s">
        <v>84</v>
      </c>
      <c r="B455" s="14">
        <v>18</v>
      </c>
      <c r="C455" s="14">
        <v>18</v>
      </c>
      <c r="D455" s="14">
        <f t="shared" si="652"/>
        <v>36</v>
      </c>
      <c r="F455" s="14">
        <f t="shared" ref="F455:F456" si="653">C454</f>
        <v>2</v>
      </c>
      <c r="G455" s="14">
        <f>C456*D454/D456</f>
        <v>2</v>
      </c>
      <c r="H455" s="14">
        <f t="shared" ref="H455:H456" si="654">((C454-G455)^2)/G455</f>
        <v>0</v>
      </c>
    </row>
    <row r="456" spans="1:15" ht="15.75" customHeight="1">
      <c r="A456" s="13" t="s">
        <v>47</v>
      </c>
      <c r="B456" s="14">
        <f t="shared" ref="B456:C456" si="655">SUM(B454:B455)</f>
        <v>20</v>
      </c>
      <c r="C456" s="14">
        <f t="shared" si="655"/>
        <v>20</v>
      </c>
      <c r="D456" s="14">
        <f t="shared" si="652"/>
        <v>40</v>
      </c>
      <c r="F456" s="16">
        <f t="shared" si="653"/>
        <v>18</v>
      </c>
      <c r="G456" s="16">
        <f>C456*D455/D456</f>
        <v>18</v>
      </c>
      <c r="H456" s="16">
        <f t="shared" si="654"/>
        <v>0</v>
      </c>
      <c r="I456" s="16"/>
      <c r="J456" s="16"/>
      <c r="K456" s="16"/>
      <c r="L456" s="14"/>
      <c r="M456" s="14"/>
      <c r="N456" s="14"/>
      <c r="O456" s="14"/>
    </row>
    <row r="457" spans="1:15" ht="15.75" customHeight="1">
      <c r="A457" s="13"/>
      <c r="F457" s="14">
        <f t="shared" ref="F457:F458" si="656">B458</f>
        <v>2</v>
      </c>
      <c r="G457" s="14">
        <f>B460*D458/D460</f>
        <v>2</v>
      </c>
      <c r="H457" s="14">
        <f t="shared" ref="H457:H458" si="657">((B458-G457)^2)/G457</f>
        <v>0</v>
      </c>
    </row>
    <row r="458" spans="1:15" ht="15.75" customHeight="1">
      <c r="A458" s="13" t="s">
        <v>37</v>
      </c>
      <c r="B458" s="14">
        <v>2</v>
      </c>
      <c r="C458" s="14">
        <v>2</v>
      </c>
      <c r="D458" s="14">
        <f t="shared" ref="D458:D460" si="658">SUM(B458:C458)</f>
        <v>4</v>
      </c>
      <c r="F458" s="14">
        <f t="shared" si="656"/>
        <v>18</v>
      </c>
      <c r="G458" s="14">
        <f>B460*D459/D460</f>
        <v>18</v>
      </c>
      <c r="H458" s="14">
        <f t="shared" si="657"/>
        <v>0</v>
      </c>
      <c r="I458" s="13">
        <f>SUM(H457:H460)</f>
        <v>0</v>
      </c>
      <c r="J458" s="13" t="s">
        <v>58</v>
      </c>
    </row>
    <row r="459" spans="1:15" ht="15.75" customHeight="1">
      <c r="A459" s="13" t="s">
        <v>84</v>
      </c>
      <c r="B459" s="14">
        <v>18</v>
      </c>
      <c r="C459" s="14">
        <v>18</v>
      </c>
      <c r="D459" s="14">
        <f t="shared" si="658"/>
        <v>36</v>
      </c>
      <c r="F459" s="14">
        <f t="shared" ref="F459:F460" si="659">C458</f>
        <v>2</v>
      </c>
      <c r="G459" s="14">
        <f>C460*D458/D460</f>
        <v>2</v>
      </c>
      <c r="H459" s="14">
        <f t="shared" ref="H459:H460" si="660">((C458-G459)^2)/G459</f>
        <v>0</v>
      </c>
    </row>
    <row r="460" spans="1:15" ht="15.75" customHeight="1">
      <c r="A460" s="13" t="s">
        <v>47</v>
      </c>
      <c r="B460" s="14">
        <f t="shared" ref="B460:C460" si="661">SUM(B458:B459)</f>
        <v>20</v>
      </c>
      <c r="C460" s="14">
        <f t="shared" si="661"/>
        <v>20</v>
      </c>
      <c r="D460" s="14">
        <f t="shared" si="658"/>
        <v>40</v>
      </c>
      <c r="F460" s="16">
        <f t="shared" si="659"/>
        <v>18</v>
      </c>
      <c r="G460" s="16">
        <f>C460*D459/D460</f>
        <v>18</v>
      </c>
      <c r="H460" s="16">
        <f t="shared" si="660"/>
        <v>0</v>
      </c>
      <c r="I460" s="16"/>
      <c r="J460" s="16"/>
      <c r="K460" s="16"/>
      <c r="L460" s="14"/>
      <c r="M460" s="14"/>
      <c r="N460" s="14"/>
      <c r="O460" s="14"/>
    </row>
    <row r="461" spans="1:15" ht="15.7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4"/>
      <c r="M461" s="14"/>
      <c r="N461" s="14"/>
      <c r="O461" s="14"/>
    </row>
    <row r="462" spans="1:15" ht="15.75" customHeight="1">
      <c r="A462" s="15" t="s">
        <v>25</v>
      </c>
      <c r="B462" s="12" t="s">
        <v>65</v>
      </c>
      <c r="C462" s="12" t="s">
        <v>52</v>
      </c>
      <c r="D462" s="13" t="s">
        <v>47</v>
      </c>
      <c r="E462" s="14">
        <f>(2-1)*(2-1)</f>
        <v>1</v>
      </c>
      <c r="F462" s="14">
        <f t="shared" ref="F462:F463" si="662">B463</f>
        <v>0</v>
      </c>
      <c r="G462" s="14">
        <f>B465*D463/D465</f>
        <v>2.9508196721311477</v>
      </c>
      <c r="H462" s="14">
        <f t="shared" ref="H462:H463" si="663">((B463-G462)^2)/G462</f>
        <v>2.9508196721311477</v>
      </c>
      <c r="I462" s="15">
        <f>SUM(H462:H465)</f>
        <v>7.5076923076923077</v>
      </c>
      <c r="J462" s="15" t="s">
        <v>54</v>
      </c>
      <c r="K462" s="14" t="s">
        <v>87</v>
      </c>
    </row>
    <row r="463" spans="1:15" ht="15.75" customHeight="1">
      <c r="A463" s="13" t="s">
        <v>27</v>
      </c>
      <c r="B463" s="14">
        <v>0</v>
      </c>
      <c r="C463" s="14">
        <v>5</v>
      </c>
      <c r="D463" s="14">
        <f t="shared" ref="D463:D465" si="664">SUM(B463:C463)</f>
        <v>5</v>
      </c>
      <c r="F463" s="14">
        <f t="shared" si="662"/>
        <v>72</v>
      </c>
      <c r="G463" s="14">
        <f>B465*D464/D465</f>
        <v>69.049180327868854</v>
      </c>
      <c r="H463" s="14">
        <f t="shared" si="663"/>
        <v>0.1261034047919293</v>
      </c>
      <c r="I463" s="13" t="s">
        <v>67</v>
      </c>
      <c r="J463" s="13">
        <v>3.84</v>
      </c>
    </row>
    <row r="464" spans="1:15" ht="15.75" customHeight="1">
      <c r="A464" s="13" t="s">
        <v>81</v>
      </c>
      <c r="B464" s="14">
        <v>72</v>
      </c>
      <c r="C464" s="14">
        <v>45</v>
      </c>
      <c r="D464" s="14">
        <f t="shared" si="664"/>
        <v>117</v>
      </c>
      <c r="F464" s="14">
        <f t="shared" ref="F464:F465" si="665">C463</f>
        <v>5</v>
      </c>
      <c r="G464" s="14">
        <f>C465*D463/D465</f>
        <v>2.0491803278688523</v>
      </c>
      <c r="H464" s="14">
        <f t="shared" ref="H464:H465" si="666">((C463-G464)^2)/G464</f>
        <v>4.2491803278688529</v>
      </c>
      <c r="I464" s="13"/>
      <c r="J464" s="13"/>
    </row>
    <row r="465" spans="1:15" ht="15.75" customHeight="1">
      <c r="A465" s="13" t="s">
        <v>47</v>
      </c>
      <c r="B465" s="14">
        <f t="shared" ref="B465:C465" si="667">SUM(B463:B464)</f>
        <v>72</v>
      </c>
      <c r="C465" s="14">
        <f t="shared" si="667"/>
        <v>50</v>
      </c>
      <c r="D465" s="14">
        <f t="shared" si="664"/>
        <v>122</v>
      </c>
      <c r="F465" s="16">
        <f t="shared" si="665"/>
        <v>45</v>
      </c>
      <c r="G465" s="16">
        <f>C465*D464/D465</f>
        <v>47.950819672131146</v>
      </c>
      <c r="H465" s="16">
        <f t="shared" si="666"/>
        <v>0.18158890290037819</v>
      </c>
      <c r="I465" s="16"/>
      <c r="J465" s="16"/>
      <c r="K465" s="16"/>
      <c r="L465" s="14"/>
      <c r="M465" s="14"/>
      <c r="N465" s="14"/>
      <c r="O465" s="14"/>
    </row>
    <row r="466" spans="1:15" ht="15.75" customHeight="1">
      <c r="A466" s="15" t="s">
        <v>28</v>
      </c>
      <c r="B466" s="12" t="s">
        <v>65</v>
      </c>
      <c r="C466" s="12" t="s">
        <v>52</v>
      </c>
      <c r="D466" s="13" t="s">
        <v>47</v>
      </c>
      <c r="E466" s="14">
        <f>(2-1)*(2-1)</f>
        <v>1</v>
      </c>
      <c r="F466" s="14">
        <f t="shared" ref="F466:F467" si="668">B467</f>
        <v>57</v>
      </c>
      <c r="G466" s="14">
        <f>B469*D467/D469</f>
        <v>47.803278688524593</v>
      </c>
      <c r="H466" s="14">
        <f t="shared" ref="H466:H467" si="669">((B467-G466)^2)/G466</f>
        <v>1.7693280712406385</v>
      </c>
      <c r="J466" s="13"/>
    </row>
    <row r="467" spans="1:15" ht="15.75" customHeight="1">
      <c r="A467" s="13" t="s">
        <v>29</v>
      </c>
      <c r="B467" s="14">
        <v>57</v>
      </c>
      <c r="C467" s="14">
        <v>24</v>
      </c>
      <c r="D467" s="14">
        <f t="shared" ref="D467:D469" si="670">SUM(B467:C467)</f>
        <v>81</v>
      </c>
      <c r="F467" s="14">
        <f t="shared" si="668"/>
        <v>15</v>
      </c>
      <c r="G467" s="14">
        <f>B469*D468/D469</f>
        <v>24.196721311475411</v>
      </c>
      <c r="H467" s="14">
        <f t="shared" si="669"/>
        <v>3.495501799280289</v>
      </c>
      <c r="I467" s="15">
        <f>SUM(H466:H469)</f>
        <v>12.846184884071064</v>
      </c>
      <c r="J467" s="15" t="s">
        <v>54</v>
      </c>
      <c r="K467" s="14" t="s">
        <v>55</v>
      </c>
    </row>
    <row r="468" spans="1:15" ht="15.75" customHeight="1">
      <c r="A468" s="13" t="s">
        <v>81</v>
      </c>
      <c r="B468" s="14">
        <v>15</v>
      </c>
      <c r="C468" s="14">
        <v>26</v>
      </c>
      <c r="D468" s="14">
        <f t="shared" si="670"/>
        <v>41</v>
      </c>
      <c r="F468" s="14">
        <f t="shared" ref="F468:F469" si="671">C467</f>
        <v>24</v>
      </c>
      <c r="G468" s="14">
        <f>C469*D467/D469</f>
        <v>33.196721311475407</v>
      </c>
      <c r="H468" s="14">
        <f t="shared" ref="H468:H469" si="672">((C467-G468)^2)/G468</f>
        <v>2.5478324225865197</v>
      </c>
    </row>
    <row r="469" spans="1:15" ht="15.75" customHeight="1">
      <c r="A469" s="13" t="s">
        <v>47</v>
      </c>
      <c r="B469" s="14">
        <f t="shared" ref="B469:C469" si="673">SUM(B467:B468)</f>
        <v>72</v>
      </c>
      <c r="C469" s="14">
        <f t="shared" si="673"/>
        <v>50</v>
      </c>
      <c r="D469" s="14">
        <f t="shared" si="670"/>
        <v>122</v>
      </c>
      <c r="F469" s="16">
        <f t="shared" si="671"/>
        <v>26</v>
      </c>
      <c r="G469" s="16">
        <f>C469*D468/D469</f>
        <v>16.803278688524589</v>
      </c>
      <c r="H469" s="16">
        <f t="shared" si="672"/>
        <v>5.0335225909636163</v>
      </c>
      <c r="I469" s="16"/>
      <c r="J469" s="16"/>
      <c r="K469" s="16"/>
      <c r="L469" s="14"/>
      <c r="M469" s="14"/>
      <c r="N469" s="14"/>
      <c r="O469" s="14"/>
    </row>
    <row r="470" spans="1:15" ht="15.75" customHeight="1">
      <c r="A470" s="15" t="s">
        <v>82</v>
      </c>
      <c r="B470" s="12" t="s">
        <v>65</v>
      </c>
      <c r="C470" s="12" t="s">
        <v>52</v>
      </c>
      <c r="D470" s="13" t="s">
        <v>47</v>
      </c>
      <c r="E470" s="14">
        <f>(2-1)*(2-1)</f>
        <v>1</v>
      </c>
      <c r="F470" s="14">
        <f t="shared" ref="F470:F471" si="674">B471</f>
        <v>7</v>
      </c>
      <c r="G470" s="14">
        <f>B473*D471/D473</f>
        <v>10.032786885245901</v>
      </c>
      <c r="H470" s="14">
        <f t="shared" ref="H470:H471" si="675">((B471-G470)^2)/G470</f>
        <v>0.9167738133504767</v>
      </c>
    </row>
    <row r="471" spans="1:15" ht="15.75" customHeight="1">
      <c r="A471" s="13" t="s">
        <v>32</v>
      </c>
      <c r="B471" s="14">
        <v>7</v>
      </c>
      <c r="C471" s="14">
        <v>10</v>
      </c>
      <c r="D471" s="14">
        <f t="shared" ref="D471:D473" si="676">SUM(B471:C471)</f>
        <v>17</v>
      </c>
      <c r="F471" s="14">
        <f t="shared" si="674"/>
        <v>65</v>
      </c>
      <c r="G471" s="14">
        <f>B473*D472/D473</f>
        <v>61.967213114754095</v>
      </c>
      <c r="H471" s="14">
        <f t="shared" si="675"/>
        <v>0.14843004597102991</v>
      </c>
      <c r="I471" s="13">
        <f>SUM(H470:H473)</f>
        <v>2.5990974167444754</v>
      </c>
      <c r="J471" s="13" t="s">
        <v>58</v>
      </c>
      <c r="K471" s="14"/>
    </row>
    <row r="472" spans="1:15" ht="15.75" customHeight="1">
      <c r="A472" s="13" t="s">
        <v>81</v>
      </c>
      <c r="B472" s="14">
        <v>65</v>
      </c>
      <c r="C472" s="14">
        <v>40</v>
      </c>
      <c r="D472" s="14">
        <f t="shared" si="676"/>
        <v>105</v>
      </c>
      <c r="F472" s="14">
        <f t="shared" ref="F472:F473" si="677">C471</f>
        <v>10</v>
      </c>
      <c r="G472" s="14">
        <f>C473*D471/D473</f>
        <v>6.9672131147540988</v>
      </c>
      <c r="H472" s="14">
        <f t="shared" ref="H472:H473" si="678">((C471-G472)^2)/G472</f>
        <v>1.3201542912246862</v>
      </c>
    </row>
    <row r="473" spans="1:15" ht="15.75" customHeight="1">
      <c r="A473" s="13" t="s">
        <v>47</v>
      </c>
      <c r="B473" s="14">
        <f t="shared" ref="B473:C473" si="679">SUM(B471:B472)</f>
        <v>72</v>
      </c>
      <c r="C473" s="14">
        <f t="shared" si="679"/>
        <v>50</v>
      </c>
      <c r="D473" s="14">
        <f t="shared" si="676"/>
        <v>122</v>
      </c>
      <c r="F473" s="16">
        <f t="shared" si="677"/>
        <v>40</v>
      </c>
      <c r="G473" s="16">
        <f>C473*D472/D473</f>
        <v>43.032786885245905</v>
      </c>
      <c r="H473" s="16">
        <f t="shared" si="678"/>
        <v>0.21373926619828304</v>
      </c>
      <c r="I473" s="16"/>
      <c r="J473" s="16"/>
      <c r="K473" s="16"/>
      <c r="L473" s="14"/>
      <c r="M473" s="14"/>
      <c r="N473" s="14"/>
      <c r="O473" s="14"/>
    </row>
    <row r="474" spans="1:15" ht="15.75" customHeight="1">
      <c r="A474" s="13"/>
      <c r="F474" s="14">
        <f t="shared" ref="F474:F475" si="680">B475</f>
        <v>1</v>
      </c>
      <c r="G474" s="14">
        <f>B477*D475/D477</f>
        <v>1.7704918032786885</v>
      </c>
      <c r="H474" s="14">
        <f t="shared" ref="H474:H475" si="681">((B475-G474)^2)/G474</f>
        <v>0.33530661809350332</v>
      </c>
    </row>
    <row r="475" spans="1:15" ht="15.75" customHeight="1">
      <c r="A475" s="13" t="s">
        <v>83</v>
      </c>
      <c r="B475" s="14">
        <v>1</v>
      </c>
      <c r="C475" s="14">
        <v>2</v>
      </c>
      <c r="D475" s="14">
        <f t="shared" ref="D475:D477" si="682">SUM(B475:C475)</f>
        <v>3</v>
      </c>
      <c r="F475" s="14">
        <f t="shared" si="680"/>
        <v>71</v>
      </c>
      <c r="G475" s="14">
        <f>B477*D476/D477</f>
        <v>70.229508196721312</v>
      </c>
      <c r="H475" s="14">
        <f t="shared" si="681"/>
        <v>8.4531080191639352E-3</v>
      </c>
      <c r="I475" s="13">
        <f>SUM(H474:H477)</f>
        <v>0.83877373171490799</v>
      </c>
      <c r="J475" s="13" t="s">
        <v>58</v>
      </c>
    </row>
    <row r="476" spans="1:15" ht="15.75" customHeight="1">
      <c r="A476" s="13" t="s">
        <v>81</v>
      </c>
      <c r="B476" s="14">
        <v>71</v>
      </c>
      <c r="C476" s="14">
        <v>48</v>
      </c>
      <c r="D476" s="14">
        <f t="shared" si="682"/>
        <v>119</v>
      </c>
      <c r="F476" s="14">
        <f t="shared" ref="F476:F477" si="683">C475</f>
        <v>2</v>
      </c>
      <c r="G476" s="14">
        <f>C477*D475/D477</f>
        <v>1.2295081967213115</v>
      </c>
      <c r="H476" s="14">
        <f t="shared" ref="H476:H477" si="684">((C475-G476)^2)/G476</f>
        <v>0.48284153005464475</v>
      </c>
    </row>
    <row r="477" spans="1:15" ht="15.75" customHeight="1">
      <c r="A477" s="13" t="s">
        <v>47</v>
      </c>
      <c r="B477" s="14">
        <f t="shared" ref="B477:C477" si="685">SUM(B475:B476)</f>
        <v>72</v>
      </c>
      <c r="C477" s="14">
        <f t="shared" si="685"/>
        <v>50</v>
      </c>
      <c r="D477" s="14">
        <f t="shared" si="682"/>
        <v>122</v>
      </c>
      <c r="F477" s="16">
        <f t="shared" si="683"/>
        <v>48</v>
      </c>
      <c r="G477" s="16">
        <f>C477*D476/D477</f>
        <v>48.770491803278688</v>
      </c>
      <c r="H477" s="16">
        <f t="shared" si="684"/>
        <v>1.2172475547596066E-2</v>
      </c>
      <c r="I477" s="16"/>
      <c r="J477" s="16"/>
      <c r="K477" s="16"/>
      <c r="L477" s="14"/>
      <c r="M477" s="14"/>
      <c r="N477" s="14"/>
      <c r="O477" s="14"/>
    </row>
    <row r="478" spans="1:15" ht="15.75" customHeight="1">
      <c r="A478" s="13"/>
      <c r="F478" s="14">
        <f t="shared" ref="F478:F479" si="686">B479</f>
        <v>2</v>
      </c>
      <c r="G478" s="14">
        <f>B481*D479/D481</f>
        <v>2.9508196721311477</v>
      </c>
      <c r="H478" s="14">
        <f t="shared" ref="H478:H479" si="687">((B479-G478)^2)/G478</f>
        <v>0.30637522768670322</v>
      </c>
    </row>
    <row r="479" spans="1:15" ht="15.75" customHeight="1">
      <c r="A479" s="13" t="s">
        <v>34</v>
      </c>
      <c r="B479" s="14">
        <v>2</v>
      </c>
      <c r="C479" s="14">
        <v>3</v>
      </c>
      <c r="D479" s="14">
        <f t="shared" ref="D479:D481" si="688">SUM(B479:C479)</f>
        <v>5</v>
      </c>
      <c r="F479" s="14">
        <f t="shared" si="686"/>
        <v>70</v>
      </c>
      <c r="G479" s="14">
        <f>B481*D480/D481</f>
        <v>69.049180327868854</v>
      </c>
      <c r="H479" s="14">
        <f t="shared" si="687"/>
        <v>1.3092958448149674E-2</v>
      </c>
      <c r="I479" s="13">
        <f>SUM(H478:H481)</f>
        <v>0.77950237416904111</v>
      </c>
      <c r="J479" s="13" t="s">
        <v>58</v>
      </c>
    </row>
    <row r="480" spans="1:15" ht="15.75" customHeight="1">
      <c r="A480" s="13" t="s">
        <v>81</v>
      </c>
      <c r="B480" s="14">
        <v>70</v>
      </c>
      <c r="C480" s="14">
        <v>47</v>
      </c>
      <c r="D480" s="14">
        <f t="shared" si="688"/>
        <v>117</v>
      </c>
      <c r="F480" s="14">
        <f t="shared" ref="F480:F481" si="689">C479</f>
        <v>3</v>
      </c>
      <c r="G480" s="14">
        <f>C481*D479/D481</f>
        <v>2.0491803278688523</v>
      </c>
      <c r="H480" s="14">
        <f t="shared" ref="H480:H481" si="690">((C479-G480)^2)/G480</f>
        <v>0.44118032786885264</v>
      </c>
    </row>
    <row r="481" spans="1:15" ht="15.75" customHeight="1">
      <c r="A481" s="13" t="s">
        <v>47</v>
      </c>
      <c r="B481" s="14">
        <f t="shared" ref="B481:C481" si="691">SUM(B479:B480)</f>
        <v>72</v>
      </c>
      <c r="C481" s="14">
        <f t="shared" si="691"/>
        <v>50</v>
      </c>
      <c r="D481" s="14">
        <f t="shared" si="688"/>
        <v>122</v>
      </c>
      <c r="F481" s="16">
        <f t="shared" si="689"/>
        <v>47</v>
      </c>
      <c r="G481" s="16">
        <f>C481*D480/D481</f>
        <v>47.950819672131146</v>
      </c>
      <c r="H481" s="16">
        <f t="shared" si="690"/>
        <v>1.885386016533553E-2</v>
      </c>
      <c r="I481" s="16"/>
      <c r="J481" s="16"/>
      <c r="K481" s="16"/>
      <c r="L481" s="14"/>
      <c r="M481" s="14"/>
      <c r="N481" s="14"/>
      <c r="O481" s="14"/>
    </row>
    <row r="482" spans="1:15" ht="15.75" customHeight="1">
      <c r="B482" s="13"/>
      <c r="F482" s="14">
        <f t="shared" ref="F482:F483" si="692">B483</f>
        <v>1</v>
      </c>
      <c r="G482" s="14">
        <f>B485*D483/D485</f>
        <v>1.180327868852459</v>
      </c>
      <c r="H482" s="14">
        <f t="shared" ref="H482:H483" si="693">((B483-G482)^2)/G482</f>
        <v>2.7550091074681232E-2</v>
      </c>
    </row>
    <row r="483" spans="1:15" ht="15.75" customHeight="1">
      <c r="A483" s="13" t="s">
        <v>35</v>
      </c>
      <c r="B483" s="14">
        <v>1</v>
      </c>
      <c r="C483" s="14">
        <v>1</v>
      </c>
      <c r="D483" s="14">
        <f t="shared" ref="D483:D485" si="694">SUM(B483:C483)</f>
        <v>2</v>
      </c>
      <c r="F483" s="14">
        <f t="shared" si="692"/>
        <v>71</v>
      </c>
      <c r="G483" s="14">
        <f>B485*D484/D485</f>
        <v>70.819672131147541</v>
      </c>
      <c r="H483" s="14">
        <f t="shared" si="693"/>
        <v>4.5916818457801827E-4</v>
      </c>
      <c r="I483" s="13">
        <f>SUM(H482:H485)</f>
        <v>6.8342592592592566E-2</v>
      </c>
      <c r="J483" s="13" t="s">
        <v>58</v>
      </c>
    </row>
    <row r="484" spans="1:15" ht="15.75" customHeight="1">
      <c r="A484" s="13" t="s">
        <v>81</v>
      </c>
      <c r="B484" s="14">
        <v>71</v>
      </c>
      <c r="C484" s="14">
        <v>49</v>
      </c>
      <c r="D484" s="14">
        <f t="shared" si="694"/>
        <v>120</v>
      </c>
      <c r="F484" s="14">
        <f t="shared" ref="F484:F485" si="695">C483</f>
        <v>1</v>
      </c>
      <c r="G484" s="14">
        <f>C485*D483/D485</f>
        <v>0.81967213114754101</v>
      </c>
      <c r="H484" s="14">
        <f t="shared" ref="H484:H485" si="696">((C483-G484)^2)/G484</f>
        <v>3.9672131147540972E-2</v>
      </c>
    </row>
    <row r="485" spans="1:15" ht="15.75" customHeight="1">
      <c r="A485" s="13" t="s">
        <v>47</v>
      </c>
      <c r="B485" s="14">
        <f t="shared" ref="B485:C485" si="697">SUM(B483:B484)</f>
        <v>72</v>
      </c>
      <c r="C485" s="14">
        <f t="shared" si="697"/>
        <v>50</v>
      </c>
      <c r="D485" s="14">
        <f t="shared" si="694"/>
        <v>122</v>
      </c>
      <c r="F485" s="16">
        <f t="shared" si="695"/>
        <v>49</v>
      </c>
      <c r="G485" s="16">
        <f>C485*D484/D485</f>
        <v>49.180327868852459</v>
      </c>
      <c r="H485" s="16">
        <f t="shared" si="696"/>
        <v>6.612021857923463E-4</v>
      </c>
      <c r="I485" s="16"/>
      <c r="J485" s="16"/>
      <c r="K485" s="16"/>
      <c r="L485" s="14"/>
      <c r="M485" s="14"/>
      <c r="N485" s="14"/>
      <c r="O485" s="14"/>
    </row>
    <row r="486" spans="1:15" ht="15.75" customHeight="1">
      <c r="A486" s="13"/>
      <c r="F486" s="14">
        <f t="shared" ref="F486:F487" si="698">B487</f>
        <v>2</v>
      </c>
      <c r="G486" s="14">
        <f>B489*D487/D489</f>
        <v>2.360655737704918</v>
      </c>
      <c r="H486" s="14">
        <f t="shared" ref="H486:H487" si="699">((B487-G486)^2)/G486</f>
        <v>5.5100182149362464E-2</v>
      </c>
    </row>
    <row r="487" spans="1:15" ht="15.75" customHeight="1">
      <c r="A487" s="13" t="s">
        <v>36</v>
      </c>
      <c r="B487" s="14">
        <v>2</v>
      </c>
      <c r="C487" s="14">
        <v>2</v>
      </c>
      <c r="D487" s="14">
        <f t="shared" ref="D487:D489" si="700">SUM(B487:C487)</f>
        <v>4</v>
      </c>
      <c r="F487" s="14">
        <f t="shared" si="698"/>
        <v>70</v>
      </c>
      <c r="G487" s="14">
        <f>B489*D488/D489</f>
        <v>69.639344262295083</v>
      </c>
      <c r="H487" s="14">
        <f t="shared" si="699"/>
        <v>1.867802784724142E-3</v>
      </c>
      <c r="I487" s="13">
        <f>SUM(H486:H489)</f>
        <v>0.13900188323917131</v>
      </c>
      <c r="J487" s="13" t="s">
        <v>58</v>
      </c>
    </row>
    <row r="488" spans="1:15" ht="15.75" customHeight="1">
      <c r="A488" s="13" t="s">
        <v>81</v>
      </c>
      <c r="B488" s="14">
        <v>70</v>
      </c>
      <c r="C488" s="14">
        <v>48</v>
      </c>
      <c r="D488" s="14">
        <f t="shared" si="700"/>
        <v>118</v>
      </c>
      <c r="F488" s="14">
        <f t="shared" ref="F488:F489" si="701">C487</f>
        <v>2</v>
      </c>
      <c r="G488" s="14">
        <f>C489*D487/D489</f>
        <v>1.639344262295082</v>
      </c>
      <c r="H488" s="14">
        <f t="shared" ref="H488:H489" si="702">((C487-G488)^2)/G488</f>
        <v>7.9344262295081944E-2</v>
      </c>
    </row>
    <row r="489" spans="1:15" ht="15.75" customHeight="1">
      <c r="A489" s="13" t="s">
        <v>47</v>
      </c>
      <c r="B489" s="14">
        <f t="shared" ref="B489:C489" si="703">SUM(B487:B488)</f>
        <v>72</v>
      </c>
      <c r="C489" s="14">
        <f t="shared" si="703"/>
        <v>50</v>
      </c>
      <c r="D489" s="14">
        <f t="shared" si="700"/>
        <v>122</v>
      </c>
      <c r="F489" s="16">
        <f t="shared" si="701"/>
        <v>48</v>
      </c>
      <c r="G489" s="16">
        <f>C489*D488/D489</f>
        <v>48.360655737704917</v>
      </c>
      <c r="H489" s="16">
        <f t="shared" si="702"/>
        <v>2.6896360100027647E-3</v>
      </c>
      <c r="I489" s="16"/>
      <c r="J489" s="16"/>
      <c r="K489" s="16"/>
      <c r="L489" s="14"/>
      <c r="M489" s="14"/>
      <c r="N489" s="14"/>
      <c r="O489" s="14"/>
    </row>
    <row r="490" spans="1:15" ht="15.75" customHeight="1">
      <c r="A490" s="13"/>
      <c r="F490" s="14">
        <f t="shared" ref="F490:F491" si="704">B491</f>
        <v>2</v>
      </c>
      <c r="G490" s="14">
        <f>B493*D491/D493</f>
        <v>2.360655737704918</v>
      </c>
      <c r="H490" s="14">
        <f t="shared" ref="H490:H491" si="705">((B491-G490)^2)/G490</f>
        <v>5.5100182149362464E-2</v>
      </c>
    </row>
    <row r="491" spans="1:15" ht="15.75" customHeight="1">
      <c r="A491" s="13" t="s">
        <v>37</v>
      </c>
      <c r="B491" s="14">
        <v>2</v>
      </c>
      <c r="C491" s="14">
        <v>2</v>
      </c>
      <c r="D491" s="14">
        <f t="shared" ref="D491:D493" si="706">SUM(B491:C491)</f>
        <v>4</v>
      </c>
      <c r="F491" s="14">
        <f t="shared" si="704"/>
        <v>70</v>
      </c>
      <c r="G491" s="14">
        <f>B493*D492/D493</f>
        <v>69.639344262295083</v>
      </c>
      <c r="H491" s="14">
        <f t="shared" si="705"/>
        <v>1.867802784724142E-3</v>
      </c>
      <c r="I491" s="13">
        <f>SUM(H490:H493)</f>
        <v>0.13900188323917131</v>
      </c>
      <c r="J491" s="13" t="s">
        <v>58</v>
      </c>
    </row>
    <row r="492" spans="1:15" ht="15.75" customHeight="1">
      <c r="A492" s="13" t="s">
        <v>81</v>
      </c>
      <c r="B492" s="14">
        <v>70</v>
      </c>
      <c r="C492" s="14">
        <v>48</v>
      </c>
      <c r="D492" s="14">
        <f t="shared" si="706"/>
        <v>118</v>
      </c>
      <c r="F492" s="14">
        <f t="shared" ref="F492:F493" si="707">C491</f>
        <v>2</v>
      </c>
      <c r="G492" s="14">
        <f>C493*D491/D493</f>
        <v>1.639344262295082</v>
      </c>
      <c r="H492" s="14">
        <f t="shared" ref="H492:H493" si="708">((C491-G492)^2)/G492</f>
        <v>7.9344262295081944E-2</v>
      </c>
    </row>
    <row r="493" spans="1:15" ht="15.75" customHeight="1">
      <c r="A493" s="13" t="s">
        <v>47</v>
      </c>
      <c r="B493" s="14">
        <f t="shared" ref="B493:C493" si="709">SUM(B491:B492)</f>
        <v>72</v>
      </c>
      <c r="C493" s="14">
        <f t="shared" si="709"/>
        <v>50</v>
      </c>
      <c r="D493" s="14">
        <f t="shared" si="706"/>
        <v>122</v>
      </c>
      <c r="F493" s="16">
        <f t="shared" si="707"/>
        <v>48</v>
      </c>
      <c r="G493" s="16">
        <f>C493*D492/D493</f>
        <v>48.360655737704917</v>
      </c>
      <c r="H493" s="16">
        <f t="shared" si="708"/>
        <v>2.6896360100027647E-3</v>
      </c>
      <c r="I493" s="16"/>
      <c r="J493" s="16"/>
      <c r="K493" s="16"/>
      <c r="L493" s="14"/>
      <c r="M493" s="14"/>
      <c r="N493" s="14"/>
      <c r="O493" s="14"/>
    </row>
    <row r="494" spans="1:15" ht="15.75" customHeight="1">
      <c r="A494" s="13"/>
      <c r="B494" s="12" t="s">
        <v>65</v>
      </c>
      <c r="C494" s="12" t="s">
        <v>52</v>
      </c>
      <c r="D494" s="13" t="s">
        <v>47</v>
      </c>
      <c r="E494" s="14">
        <f>(2-1)*(2-1)</f>
        <v>1</v>
      </c>
      <c r="F494" s="14">
        <f t="shared" ref="F494:F495" si="710">B495</f>
        <v>7</v>
      </c>
      <c r="G494" s="14">
        <f>B497*D495/D497</f>
        <v>7.2857142857142856</v>
      </c>
      <c r="H494" s="14">
        <f t="shared" ref="H494:H495" si="711">((B495-G494)^2)/G494</f>
        <v>1.1204481792717077E-2</v>
      </c>
    </row>
    <row r="495" spans="1:15" ht="15.75" customHeight="1">
      <c r="A495" s="13" t="s">
        <v>32</v>
      </c>
      <c r="B495" s="14">
        <v>7</v>
      </c>
      <c r="C495" s="14">
        <v>10</v>
      </c>
      <c r="D495" s="14">
        <f t="shared" ref="D495:D497" si="712">SUM(B495:C495)</f>
        <v>17</v>
      </c>
      <c r="F495" s="14">
        <f t="shared" si="710"/>
        <v>8</v>
      </c>
      <c r="G495" s="14">
        <f>B497*D496/D497</f>
        <v>7.7142857142857144</v>
      </c>
      <c r="H495" s="14">
        <f t="shared" si="711"/>
        <v>1.0582010582010573E-2</v>
      </c>
      <c r="I495" s="13">
        <f>SUM(H494:H497)</f>
        <v>3.8126361655773489E-2</v>
      </c>
      <c r="J495" s="13" t="s">
        <v>58</v>
      </c>
    </row>
    <row r="496" spans="1:15" ht="15.75" customHeight="1">
      <c r="A496" s="13" t="s">
        <v>84</v>
      </c>
      <c r="B496" s="14">
        <v>8</v>
      </c>
      <c r="C496" s="14">
        <v>10</v>
      </c>
      <c r="D496" s="14">
        <f t="shared" si="712"/>
        <v>18</v>
      </c>
      <c r="F496" s="14">
        <f t="shared" ref="F496:F497" si="713">C495</f>
        <v>10</v>
      </c>
      <c r="G496" s="14">
        <f>C497*D495/D497</f>
        <v>9.7142857142857135</v>
      </c>
      <c r="H496" s="14">
        <f t="shared" ref="H496:H497" si="714">((C495-G496)^2)/G496</f>
        <v>8.4033613445378616E-3</v>
      </c>
    </row>
    <row r="497" spans="1:15" ht="15.75" customHeight="1">
      <c r="A497" s="13" t="s">
        <v>47</v>
      </c>
      <c r="B497" s="14">
        <f t="shared" ref="B497:C497" si="715">SUM(B495:B496)</f>
        <v>15</v>
      </c>
      <c r="C497" s="14">
        <f t="shared" si="715"/>
        <v>20</v>
      </c>
      <c r="D497" s="14">
        <f t="shared" si="712"/>
        <v>35</v>
      </c>
      <c r="F497" s="16">
        <f t="shared" si="713"/>
        <v>10</v>
      </c>
      <c r="G497" s="16">
        <f>C497*D496/D497</f>
        <v>10.285714285714286</v>
      </c>
      <c r="H497" s="16">
        <f t="shared" si="714"/>
        <v>7.9365079365079777E-3</v>
      </c>
      <c r="I497" s="16"/>
      <c r="J497" s="16"/>
      <c r="K497" s="16"/>
      <c r="L497" s="14"/>
      <c r="M497" s="14"/>
      <c r="N497" s="14"/>
      <c r="O497" s="14"/>
    </row>
    <row r="498" spans="1:15" ht="15.75" customHeight="1">
      <c r="A498" s="13"/>
      <c r="F498" s="14">
        <f t="shared" ref="F498:F499" si="716">B499</f>
        <v>1</v>
      </c>
      <c r="G498" s="14">
        <f>B501*D499/D501</f>
        <v>1.2857142857142858</v>
      </c>
      <c r="H498" s="14">
        <f t="shared" ref="H498:H499" si="717">((B499-G498)^2)/G498</f>
        <v>6.349206349206353E-2</v>
      </c>
    </row>
    <row r="499" spans="1:15" ht="15.75" customHeight="1">
      <c r="A499" s="13" t="s">
        <v>86</v>
      </c>
      <c r="B499" s="14">
        <v>1</v>
      </c>
      <c r="C499" s="14">
        <v>2</v>
      </c>
      <c r="D499" s="14">
        <f t="shared" ref="D499:D501" si="718">SUM(B499:C499)</f>
        <v>3</v>
      </c>
      <c r="F499" s="14">
        <f t="shared" si="716"/>
        <v>14</v>
      </c>
      <c r="G499" s="14">
        <f>B501*D500/D501</f>
        <v>13.714285714285714</v>
      </c>
      <c r="H499" s="14">
        <f t="shared" si="717"/>
        <v>5.952380952380985E-3</v>
      </c>
      <c r="I499" s="13">
        <f>SUM(H498:H501)</f>
        <v>0.12152777777777786</v>
      </c>
      <c r="J499" s="13" t="s">
        <v>58</v>
      </c>
    </row>
    <row r="500" spans="1:15" ht="15.75" customHeight="1">
      <c r="A500" s="13" t="s">
        <v>84</v>
      </c>
      <c r="B500" s="14">
        <v>14</v>
      </c>
      <c r="C500" s="14">
        <v>18</v>
      </c>
      <c r="D500" s="14">
        <f t="shared" si="718"/>
        <v>32</v>
      </c>
      <c r="F500" s="14">
        <f t="shared" ref="F500:F501" si="719">C499</f>
        <v>2</v>
      </c>
      <c r="G500" s="14">
        <f>C501*D499/D501</f>
        <v>1.7142857142857142</v>
      </c>
      <c r="H500" s="14">
        <f t="shared" ref="H500:H501" si="720">((C499-G500)^2)/G500</f>
        <v>4.7619047619047651E-2</v>
      </c>
    </row>
    <row r="501" spans="1:15" ht="15.75" customHeight="1">
      <c r="A501" s="13" t="s">
        <v>47</v>
      </c>
      <c r="B501" s="14">
        <f t="shared" ref="B501:C501" si="721">SUM(B499:B500)</f>
        <v>15</v>
      </c>
      <c r="C501" s="14">
        <f t="shared" si="721"/>
        <v>20</v>
      </c>
      <c r="D501" s="14">
        <f t="shared" si="718"/>
        <v>35</v>
      </c>
      <c r="F501" s="16">
        <f t="shared" si="719"/>
        <v>18</v>
      </c>
      <c r="G501" s="16">
        <f>C501*D500/D501</f>
        <v>18.285714285714285</v>
      </c>
      <c r="H501" s="16">
        <f t="shared" si="720"/>
        <v>4.4642857142856828E-3</v>
      </c>
      <c r="I501" s="16"/>
      <c r="J501" s="16"/>
      <c r="K501" s="16"/>
      <c r="L501" s="14"/>
      <c r="M501" s="14"/>
      <c r="N501" s="14"/>
      <c r="O501" s="14"/>
    </row>
    <row r="502" spans="1:15" ht="15.75" customHeight="1">
      <c r="A502" s="13"/>
      <c r="F502" s="14">
        <f t="shared" ref="F502:F503" si="722">B503</f>
        <v>2</v>
      </c>
      <c r="G502" s="14">
        <f>B505*D503/D505</f>
        <v>2.1428571428571428</v>
      </c>
      <c r="H502" s="14">
        <f t="shared" ref="H502:H503" si="723">((B503-G502)^2)/G502</f>
        <v>9.523809523809516E-3</v>
      </c>
    </row>
    <row r="503" spans="1:15" ht="15.75" customHeight="1">
      <c r="A503" s="13" t="s">
        <v>34</v>
      </c>
      <c r="B503" s="14">
        <v>2</v>
      </c>
      <c r="C503" s="14">
        <v>3</v>
      </c>
      <c r="D503" s="14">
        <f t="shared" ref="D503:D505" si="724">SUM(B503:C503)</f>
        <v>5</v>
      </c>
      <c r="F503" s="14">
        <f t="shared" si="722"/>
        <v>13</v>
      </c>
      <c r="G503" s="14">
        <f>B505*D504/D505</f>
        <v>12.857142857142858</v>
      </c>
      <c r="H503" s="14">
        <f t="shared" si="723"/>
        <v>1.587301587301576E-3</v>
      </c>
      <c r="I503" s="13">
        <f>SUM(H502:H505)</f>
        <v>1.944444444444441E-2</v>
      </c>
      <c r="J503" s="13" t="s">
        <v>58</v>
      </c>
    </row>
    <row r="504" spans="1:15" ht="15.75" customHeight="1">
      <c r="A504" s="13" t="s">
        <v>84</v>
      </c>
      <c r="B504" s="14">
        <v>13</v>
      </c>
      <c r="C504" s="14">
        <v>17</v>
      </c>
      <c r="D504" s="14">
        <f t="shared" si="724"/>
        <v>30</v>
      </c>
      <c r="F504" s="14">
        <f t="shared" ref="F504:F505" si="725">C503</f>
        <v>3</v>
      </c>
      <c r="G504" s="14">
        <f>C505*D503/D505</f>
        <v>2.8571428571428572</v>
      </c>
      <c r="H504" s="14">
        <f t="shared" ref="H504:H505" si="726">((C503-G504)^2)/G504</f>
        <v>7.1428571428571357E-3</v>
      </c>
    </row>
    <row r="505" spans="1:15" ht="15.75" customHeight="1">
      <c r="A505" s="13" t="s">
        <v>47</v>
      </c>
      <c r="B505" s="14">
        <f t="shared" ref="B505:C505" si="727">SUM(B503:B504)</f>
        <v>15</v>
      </c>
      <c r="C505" s="14">
        <f t="shared" si="727"/>
        <v>20</v>
      </c>
      <c r="D505" s="14">
        <f t="shared" si="724"/>
        <v>35</v>
      </c>
      <c r="F505" s="16">
        <f t="shared" si="725"/>
        <v>17</v>
      </c>
      <c r="G505" s="16">
        <f>C505*D504/D505</f>
        <v>17.142857142857142</v>
      </c>
      <c r="H505" s="16">
        <f t="shared" si="726"/>
        <v>1.1904761904761821E-3</v>
      </c>
      <c r="I505" s="16"/>
      <c r="J505" s="16"/>
      <c r="K505" s="16"/>
      <c r="L505" s="14"/>
      <c r="M505" s="14"/>
      <c r="N505" s="14"/>
      <c r="O505" s="14"/>
    </row>
    <row r="506" spans="1:15" ht="15.75" customHeight="1">
      <c r="B506" s="13"/>
      <c r="F506" s="14">
        <f t="shared" ref="F506:F507" si="728">B507</f>
        <v>1</v>
      </c>
      <c r="G506" s="14">
        <f>B509*D507/D509</f>
        <v>0.8571428571428571</v>
      </c>
      <c r="H506" s="14">
        <f t="shared" ref="H506:H507" si="729">((B507-G506)^2)/G506</f>
        <v>2.3809523809523826E-2</v>
      </c>
    </row>
    <row r="507" spans="1:15" ht="15.75" customHeight="1">
      <c r="A507" s="13" t="s">
        <v>35</v>
      </c>
      <c r="B507" s="14">
        <v>1</v>
      </c>
      <c r="C507" s="14">
        <v>1</v>
      </c>
      <c r="D507" s="14">
        <f t="shared" ref="D507:D509" si="730">SUM(B507:C507)</f>
        <v>2</v>
      </c>
      <c r="F507" s="14">
        <f t="shared" si="728"/>
        <v>14</v>
      </c>
      <c r="G507" s="14">
        <f>B509*D508/D509</f>
        <v>14.142857142857142</v>
      </c>
      <c r="H507" s="14">
        <f t="shared" si="729"/>
        <v>1.4430014430014328E-3</v>
      </c>
      <c r="I507" s="13">
        <f>SUM(H506:H509)</f>
        <v>4.4191919191919171E-2</v>
      </c>
      <c r="J507" s="13" t="s">
        <v>58</v>
      </c>
    </row>
    <row r="508" spans="1:15" ht="15.75" customHeight="1">
      <c r="A508" s="13" t="s">
        <v>84</v>
      </c>
      <c r="B508" s="14">
        <v>14</v>
      </c>
      <c r="C508" s="14">
        <v>19</v>
      </c>
      <c r="D508" s="14">
        <f t="shared" si="730"/>
        <v>33</v>
      </c>
      <c r="F508" s="14">
        <f t="shared" ref="F508:F509" si="731">C507</f>
        <v>1</v>
      </c>
      <c r="G508" s="14">
        <f>C509*D507/D509</f>
        <v>1.1428571428571428</v>
      </c>
      <c r="H508" s="14">
        <f t="shared" ref="H508:H509" si="732">((C507-G508)^2)/G508</f>
        <v>1.7857142857142842E-2</v>
      </c>
    </row>
    <row r="509" spans="1:15" ht="15.75" customHeight="1">
      <c r="A509" s="13" t="s">
        <v>47</v>
      </c>
      <c r="B509" s="14">
        <f t="shared" ref="B509:C509" si="733">SUM(B507:B508)</f>
        <v>15</v>
      </c>
      <c r="C509" s="14">
        <f t="shared" si="733"/>
        <v>20</v>
      </c>
      <c r="D509" s="14">
        <f t="shared" si="730"/>
        <v>35</v>
      </c>
      <c r="F509" s="16">
        <f t="shared" si="731"/>
        <v>19</v>
      </c>
      <c r="G509" s="16">
        <f>C509*D508/D509</f>
        <v>18.857142857142858</v>
      </c>
      <c r="H509" s="16">
        <f t="shared" si="732"/>
        <v>1.0822510822510747E-3</v>
      </c>
      <c r="I509" s="16"/>
      <c r="J509" s="16"/>
      <c r="K509" s="16"/>
      <c r="L509" s="14"/>
      <c r="M509" s="14"/>
      <c r="N509" s="14"/>
      <c r="O509" s="14"/>
    </row>
    <row r="510" spans="1:15" ht="15.75" customHeight="1">
      <c r="A510" s="13"/>
      <c r="F510" s="14">
        <f t="shared" ref="F510:F511" si="734">B511</f>
        <v>2</v>
      </c>
      <c r="G510" s="14">
        <f>B513*D511/D513</f>
        <v>1.7142857142857142</v>
      </c>
      <c r="H510" s="14">
        <f t="shared" ref="H510:H511" si="735">((B511-G510)^2)/G510</f>
        <v>4.7619047619047651E-2</v>
      </c>
    </row>
    <row r="511" spans="1:15" ht="15.75" customHeight="1">
      <c r="A511" s="13" t="s">
        <v>36</v>
      </c>
      <c r="B511" s="14">
        <v>2</v>
      </c>
      <c r="C511" s="14">
        <v>2</v>
      </c>
      <c r="D511" s="14">
        <f t="shared" ref="D511:D513" si="736">SUM(B511:C511)</f>
        <v>4</v>
      </c>
      <c r="F511" s="14">
        <f t="shared" si="734"/>
        <v>13</v>
      </c>
      <c r="G511" s="14">
        <f>B513*D512/D513</f>
        <v>13.285714285714286</v>
      </c>
      <c r="H511" s="14">
        <f t="shared" si="735"/>
        <v>6.1443932411674677E-3</v>
      </c>
      <c r="I511" s="13">
        <f>SUM(H510:H513)</f>
        <v>9.4086021505376344E-2</v>
      </c>
      <c r="J511" s="13" t="s">
        <v>58</v>
      </c>
    </row>
    <row r="512" spans="1:15" ht="15.75" customHeight="1">
      <c r="A512" s="13" t="s">
        <v>84</v>
      </c>
      <c r="B512" s="14">
        <v>13</v>
      </c>
      <c r="C512" s="14">
        <v>18</v>
      </c>
      <c r="D512" s="14">
        <f t="shared" si="736"/>
        <v>31</v>
      </c>
      <c r="F512" s="14">
        <f t="shared" ref="F512:F513" si="737">C511</f>
        <v>2</v>
      </c>
      <c r="G512" s="14">
        <f>C513*D511/D513</f>
        <v>2.2857142857142856</v>
      </c>
      <c r="H512" s="14">
        <f t="shared" ref="H512:H513" si="738">((C511-G512)^2)/G512</f>
        <v>3.5714285714285685E-2</v>
      </c>
    </row>
    <row r="513" spans="1:15" ht="15.75" customHeight="1">
      <c r="A513" s="13" t="s">
        <v>47</v>
      </c>
      <c r="B513" s="14">
        <f t="shared" ref="B513:C513" si="739">SUM(B511:B512)</f>
        <v>15</v>
      </c>
      <c r="C513" s="14">
        <f t="shared" si="739"/>
        <v>20</v>
      </c>
      <c r="D513" s="14">
        <f t="shared" si="736"/>
        <v>35</v>
      </c>
      <c r="F513" s="16">
        <f t="shared" si="737"/>
        <v>18</v>
      </c>
      <c r="G513" s="16">
        <f>C513*D512/D513</f>
        <v>17.714285714285715</v>
      </c>
      <c r="H513" s="16">
        <f t="shared" si="738"/>
        <v>4.6082949308755431E-3</v>
      </c>
      <c r="I513" s="16"/>
      <c r="J513" s="16"/>
      <c r="K513" s="16"/>
      <c r="L513" s="14"/>
      <c r="M513" s="14"/>
      <c r="N513" s="14"/>
      <c r="O513" s="14"/>
    </row>
    <row r="514" spans="1:15" ht="15.75" customHeight="1">
      <c r="A514" s="13"/>
      <c r="F514" s="14">
        <f t="shared" ref="F514:F515" si="740">B515</f>
        <v>2</v>
      </c>
      <c r="G514" s="14">
        <f>B517*D515/D517</f>
        <v>1.7142857142857142</v>
      </c>
      <c r="H514" s="14">
        <f t="shared" ref="H514:H515" si="741">((B515-G514)^2)/G514</f>
        <v>4.7619047619047651E-2</v>
      </c>
    </row>
    <row r="515" spans="1:15" ht="15.75" customHeight="1">
      <c r="A515" s="13" t="s">
        <v>37</v>
      </c>
      <c r="B515" s="14">
        <v>2</v>
      </c>
      <c r="C515" s="14">
        <v>2</v>
      </c>
      <c r="D515" s="14">
        <f t="shared" ref="D515:D517" si="742">SUM(B515:C515)</f>
        <v>4</v>
      </c>
      <c r="F515" s="14">
        <f t="shared" si="740"/>
        <v>13</v>
      </c>
      <c r="G515" s="14">
        <f>B517*D516/D517</f>
        <v>13.285714285714286</v>
      </c>
      <c r="H515" s="14">
        <f t="shared" si="741"/>
        <v>6.1443932411674677E-3</v>
      </c>
      <c r="I515" s="13">
        <f>SUM(H514:H517)</f>
        <v>9.4086021505376344E-2</v>
      </c>
      <c r="J515" s="13" t="s">
        <v>58</v>
      </c>
    </row>
    <row r="516" spans="1:15" ht="15.75" customHeight="1">
      <c r="A516" s="13" t="s">
        <v>84</v>
      </c>
      <c r="B516" s="14">
        <v>13</v>
      </c>
      <c r="C516" s="14">
        <v>18</v>
      </c>
      <c r="D516" s="14">
        <f t="shared" si="742"/>
        <v>31</v>
      </c>
      <c r="F516" s="14">
        <f t="shared" ref="F516:F517" si="743">C515</f>
        <v>2</v>
      </c>
      <c r="G516" s="14">
        <f>C517*D515/D517</f>
        <v>2.2857142857142856</v>
      </c>
      <c r="H516" s="14">
        <f t="shared" ref="H516:H517" si="744">((C515-G516)^2)/G516</f>
        <v>3.5714285714285685E-2</v>
      </c>
    </row>
    <row r="517" spans="1:15" ht="15.75" customHeight="1">
      <c r="A517" s="13" t="s">
        <v>47</v>
      </c>
      <c r="B517" s="14">
        <f t="shared" ref="B517:C517" si="745">SUM(B515:B516)</f>
        <v>15</v>
      </c>
      <c r="C517" s="14">
        <f t="shared" si="745"/>
        <v>20</v>
      </c>
      <c r="D517" s="14">
        <f t="shared" si="742"/>
        <v>35</v>
      </c>
      <c r="F517" s="16">
        <f t="shared" si="743"/>
        <v>18</v>
      </c>
      <c r="G517" s="16">
        <f>C517*D516/D517</f>
        <v>17.714285714285715</v>
      </c>
      <c r="H517" s="16">
        <f t="shared" si="744"/>
        <v>4.6082949308755431E-3</v>
      </c>
      <c r="I517" s="16"/>
      <c r="J517" s="16"/>
      <c r="K517" s="16"/>
      <c r="L517" s="14"/>
      <c r="M517" s="14"/>
      <c r="N517" s="14"/>
      <c r="O517" s="14"/>
    </row>
    <row r="518" spans="1:15" ht="15.7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4"/>
      <c r="M518" s="14"/>
      <c r="N518" s="14"/>
      <c r="O518" s="14"/>
    </row>
    <row r="519" spans="1:15" ht="15.75" customHeight="1">
      <c r="A519" s="15" t="s">
        <v>25</v>
      </c>
      <c r="B519" s="12" t="s">
        <v>65</v>
      </c>
      <c r="C519" s="12" t="s">
        <v>73</v>
      </c>
      <c r="D519" s="13" t="s">
        <v>47</v>
      </c>
      <c r="E519" s="14">
        <f>(2-1)*(2-1)</f>
        <v>1</v>
      </c>
      <c r="F519" s="14">
        <f t="shared" ref="F519:F520" si="746">B520</f>
        <v>0</v>
      </c>
      <c r="G519" s="14">
        <f>B522*D520/D522</f>
        <v>0</v>
      </c>
      <c r="H519" s="14">
        <v>0</v>
      </c>
      <c r="I519" s="13">
        <f>SUM(H519:H522)</f>
        <v>0</v>
      </c>
      <c r="J519" s="13" t="s">
        <v>58</v>
      </c>
    </row>
    <row r="520" spans="1:15" ht="15.75" customHeight="1">
      <c r="A520" s="13" t="s">
        <v>27</v>
      </c>
      <c r="B520" s="14">
        <v>0</v>
      </c>
      <c r="C520" s="14">
        <v>0</v>
      </c>
      <c r="D520" s="14">
        <f t="shared" ref="D520:D522" si="747">SUM(B520:C520)</f>
        <v>0</v>
      </c>
      <c r="F520" s="14">
        <f t="shared" si="746"/>
        <v>72</v>
      </c>
      <c r="G520" s="14">
        <f>B522*D521/D522</f>
        <v>72</v>
      </c>
      <c r="H520" s="14">
        <f>((B521-G520)^2)/G520</f>
        <v>0</v>
      </c>
      <c r="I520" s="13" t="s">
        <v>67</v>
      </c>
      <c r="J520" s="13">
        <v>3.84</v>
      </c>
    </row>
    <row r="521" spans="1:15" ht="15.75" customHeight="1">
      <c r="A521" s="13" t="s">
        <v>81</v>
      </c>
      <c r="B521" s="14">
        <v>72</v>
      </c>
      <c r="C521" s="14">
        <v>52</v>
      </c>
      <c r="D521" s="14">
        <f t="shared" si="747"/>
        <v>124</v>
      </c>
      <c r="F521" s="14">
        <f t="shared" ref="F521:F522" si="748">C520</f>
        <v>0</v>
      </c>
      <c r="G521" s="14">
        <f>C522*D520/D522</f>
        <v>0</v>
      </c>
      <c r="H521" s="14">
        <v>0</v>
      </c>
      <c r="J521" s="13"/>
    </row>
    <row r="522" spans="1:15" ht="15.75" customHeight="1">
      <c r="A522" s="13" t="s">
        <v>47</v>
      </c>
      <c r="B522" s="14">
        <f t="shared" ref="B522:C522" si="749">SUM(B520:B521)</f>
        <v>72</v>
      </c>
      <c r="C522" s="14">
        <f t="shared" si="749"/>
        <v>52</v>
      </c>
      <c r="D522" s="14">
        <f t="shared" si="747"/>
        <v>124</v>
      </c>
      <c r="F522" s="16">
        <f t="shared" si="748"/>
        <v>52</v>
      </c>
      <c r="G522" s="16">
        <f>C522*D521/D522</f>
        <v>52</v>
      </c>
      <c r="H522" s="16">
        <f>((C521-G522)^2)/G522</f>
        <v>0</v>
      </c>
      <c r="I522" s="16"/>
      <c r="J522" s="16"/>
      <c r="K522" s="16"/>
      <c r="L522" s="14"/>
      <c r="M522" s="14"/>
      <c r="N522" s="14"/>
      <c r="O522" s="14"/>
    </row>
    <row r="523" spans="1:15" ht="15.75" customHeight="1">
      <c r="A523" s="15" t="s">
        <v>28</v>
      </c>
      <c r="B523" s="12" t="s">
        <v>65</v>
      </c>
      <c r="C523" s="12" t="s">
        <v>73</v>
      </c>
      <c r="D523" s="13" t="s">
        <v>47</v>
      </c>
      <c r="E523" s="14">
        <f>(2-1)*(2-1)</f>
        <v>1</v>
      </c>
      <c r="F523" s="14">
        <f t="shared" ref="F523:F524" si="750">B524</f>
        <v>57</v>
      </c>
      <c r="G523" s="14">
        <f>B526*D524/D526</f>
        <v>59.225806451612904</v>
      </c>
      <c r="H523" s="14">
        <f t="shared" ref="H523:H524" si="751">((B524-G523)^2)/G523</f>
        <v>8.3649588867805227E-2</v>
      </c>
      <c r="J523" s="13"/>
    </row>
    <row r="524" spans="1:15" ht="15.75" customHeight="1">
      <c r="A524" s="13" t="s">
        <v>29</v>
      </c>
      <c r="B524" s="14">
        <v>57</v>
      </c>
      <c r="C524" s="14">
        <v>45</v>
      </c>
      <c r="D524" s="14">
        <f t="shared" ref="D524:D526" si="752">SUM(B524:C524)</f>
        <v>102</v>
      </c>
      <c r="F524" s="14">
        <f t="shared" si="750"/>
        <v>15</v>
      </c>
      <c r="G524" s="14">
        <f>B526*D525/D526</f>
        <v>12.774193548387096</v>
      </c>
      <c r="H524" s="14">
        <f t="shared" si="751"/>
        <v>0.38782991202346068</v>
      </c>
      <c r="I524" s="13">
        <f>SUM(H523:H526)</f>
        <v>1.1242972713560957</v>
      </c>
      <c r="J524" s="13" t="s">
        <v>58</v>
      </c>
    </row>
    <row r="525" spans="1:15" ht="15.75" customHeight="1">
      <c r="A525" s="13" t="s">
        <v>81</v>
      </c>
      <c r="B525" s="14">
        <v>15</v>
      </c>
      <c r="C525" s="14">
        <v>7</v>
      </c>
      <c r="D525" s="14">
        <f t="shared" si="752"/>
        <v>22</v>
      </c>
      <c r="F525" s="14">
        <f t="shared" ref="F525:F526" si="753">C524</f>
        <v>45</v>
      </c>
      <c r="G525" s="14">
        <f>C526*D524/D526</f>
        <v>42.774193548387096</v>
      </c>
      <c r="H525" s="14">
        <f t="shared" ref="H525:H526" si="754">((C524-G525)^2)/G525</f>
        <v>0.11582250766311494</v>
      </c>
    </row>
    <row r="526" spans="1:15" ht="15.75" customHeight="1">
      <c r="A526" s="13" t="s">
        <v>47</v>
      </c>
      <c r="B526" s="14">
        <f t="shared" ref="B526:C526" si="755">SUM(B524:B525)</f>
        <v>72</v>
      </c>
      <c r="C526" s="14">
        <f t="shared" si="755"/>
        <v>52</v>
      </c>
      <c r="D526" s="14">
        <f t="shared" si="752"/>
        <v>124</v>
      </c>
      <c r="F526" s="16">
        <f t="shared" si="753"/>
        <v>7</v>
      </c>
      <c r="G526" s="16">
        <f>C526*D525/D526</f>
        <v>9.2258064516129039</v>
      </c>
      <c r="H526" s="16">
        <f t="shared" si="754"/>
        <v>0.53699526280171472</v>
      </c>
      <c r="I526" s="16"/>
      <c r="J526" s="16"/>
      <c r="K526" s="16"/>
      <c r="L526" s="14"/>
      <c r="M526" s="14"/>
      <c r="N526" s="14"/>
      <c r="O526" s="14"/>
    </row>
    <row r="527" spans="1:15" ht="15.75" customHeight="1">
      <c r="A527" s="15" t="s">
        <v>82</v>
      </c>
      <c r="B527" s="12" t="s">
        <v>65</v>
      </c>
      <c r="C527" s="12" t="s">
        <v>73</v>
      </c>
      <c r="D527" s="13" t="s">
        <v>47</v>
      </c>
      <c r="E527" s="14">
        <f>(2-1)*(2-1)</f>
        <v>1</v>
      </c>
      <c r="F527" s="14">
        <f t="shared" ref="F527:F528" si="756">B528</f>
        <v>7</v>
      </c>
      <c r="G527" s="14">
        <f>B530*D528/D530</f>
        <v>5.225806451612903</v>
      </c>
      <c r="H527" s="14">
        <f t="shared" ref="H527:H528" si="757">((B528-G527)^2)/G527</f>
        <v>0.60234966148944669</v>
      </c>
    </row>
    <row r="528" spans="1:15" ht="15.75" customHeight="1">
      <c r="A528" s="13" t="s">
        <v>32</v>
      </c>
      <c r="B528" s="14">
        <v>7</v>
      </c>
      <c r="C528" s="14">
        <v>2</v>
      </c>
      <c r="D528" s="14">
        <f t="shared" ref="D528:D530" si="758">SUM(B528:C528)</f>
        <v>9</v>
      </c>
      <c r="F528" s="14">
        <f t="shared" si="756"/>
        <v>65</v>
      </c>
      <c r="G528" s="14">
        <f>B530*D529/D530</f>
        <v>66.774193548387103</v>
      </c>
      <c r="H528" s="14">
        <f t="shared" si="757"/>
        <v>4.7140408290478754E-2</v>
      </c>
      <c r="I528" s="13">
        <f>SUM(H527:H530)</f>
        <v>1.5487840125521291</v>
      </c>
      <c r="J528" s="13" t="s">
        <v>58</v>
      </c>
    </row>
    <row r="529" spans="1:15" ht="15.75" customHeight="1">
      <c r="A529" s="13" t="s">
        <v>81</v>
      </c>
      <c r="B529" s="14">
        <v>65</v>
      </c>
      <c r="C529" s="14">
        <v>50</v>
      </c>
      <c r="D529" s="14">
        <f t="shared" si="758"/>
        <v>115</v>
      </c>
      <c r="F529" s="14">
        <f t="shared" ref="F529:F530" si="759">C528</f>
        <v>2</v>
      </c>
      <c r="G529" s="14">
        <f>C530*D528/D530</f>
        <v>3.774193548387097</v>
      </c>
      <c r="H529" s="14">
        <f t="shared" ref="H529:H530" si="760">((C528-G529)^2)/G529</f>
        <v>0.83402260821615681</v>
      </c>
    </row>
    <row r="530" spans="1:15" ht="15.75" customHeight="1">
      <c r="A530" s="13" t="s">
        <v>47</v>
      </c>
      <c r="B530" s="14">
        <f t="shared" ref="B530:C530" si="761">SUM(B528:B529)</f>
        <v>72</v>
      </c>
      <c r="C530" s="14">
        <f t="shared" si="761"/>
        <v>52</v>
      </c>
      <c r="D530" s="14">
        <f t="shared" si="758"/>
        <v>124</v>
      </c>
      <c r="F530" s="16">
        <f t="shared" si="759"/>
        <v>50</v>
      </c>
      <c r="G530" s="16">
        <f>C530*D529/D530</f>
        <v>48.225806451612904</v>
      </c>
      <c r="H530" s="16">
        <f t="shared" si="760"/>
        <v>6.5271334556046987E-2</v>
      </c>
      <c r="I530" s="16"/>
      <c r="J530" s="16"/>
      <c r="K530" s="16"/>
      <c r="L530" s="14"/>
      <c r="M530" s="14"/>
      <c r="N530" s="14"/>
      <c r="O530" s="14"/>
    </row>
    <row r="531" spans="1:15" ht="15.75" customHeight="1">
      <c r="A531" s="13"/>
      <c r="F531" s="14">
        <f t="shared" ref="F531:F532" si="762">B532</f>
        <v>1</v>
      </c>
      <c r="G531" s="14">
        <f>B534*D532/D534</f>
        <v>0.58064516129032262</v>
      </c>
      <c r="H531" s="14">
        <f t="shared" ref="H531:H532" si="763">((B532-G531)^2)/G531</f>
        <v>0.30286738351254472</v>
      </c>
    </row>
    <row r="532" spans="1:15" ht="15.75" customHeight="1">
      <c r="A532" s="13" t="s">
        <v>83</v>
      </c>
      <c r="B532" s="14">
        <v>1</v>
      </c>
      <c r="C532" s="14">
        <v>0</v>
      </c>
      <c r="D532" s="14">
        <f t="shared" ref="D532:D534" si="764">SUM(B532:C532)</f>
        <v>1</v>
      </c>
      <c r="F532" s="14">
        <f t="shared" si="762"/>
        <v>71</v>
      </c>
      <c r="G532" s="14">
        <f>B534*D533/D534</f>
        <v>71.41935483870968</v>
      </c>
      <c r="H532" s="14">
        <f t="shared" si="763"/>
        <v>2.4623364513215291E-3</v>
      </c>
      <c r="I532" s="13">
        <f>SUM(H531:H534)</f>
        <v>0.72809394760614277</v>
      </c>
      <c r="J532" s="13" t="s">
        <v>58</v>
      </c>
    </row>
    <row r="533" spans="1:15" ht="15.75" customHeight="1">
      <c r="A533" s="13" t="s">
        <v>81</v>
      </c>
      <c r="B533" s="14">
        <v>71</v>
      </c>
      <c r="C533" s="14">
        <v>52</v>
      </c>
      <c r="D533" s="14">
        <f t="shared" si="764"/>
        <v>123</v>
      </c>
      <c r="F533" s="14">
        <f t="shared" ref="F533:F534" si="765">C532</f>
        <v>0</v>
      </c>
      <c r="G533" s="14">
        <f>C534*D532/D534</f>
        <v>0.41935483870967744</v>
      </c>
      <c r="H533" s="14">
        <f t="shared" ref="H533:H534" si="766">((C532-G533)^2)/G533</f>
        <v>0.41935483870967744</v>
      </c>
    </row>
    <row r="534" spans="1:15" ht="15.75" customHeight="1">
      <c r="A534" s="13" t="s">
        <v>47</v>
      </c>
      <c r="B534" s="14">
        <f t="shared" ref="B534:C534" si="767">SUM(B532:B533)</f>
        <v>72</v>
      </c>
      <c r="C534" s="14">
        <f t="shared" si="767"/>
        <v>52</v>
      </c>
      <c r="D534" s="14">
        <f t="shared" si="764"/>
        <v>124</v>
      </c>
      <c r="F534" s="16">
        <f t="shared" si="765"/>
        <v>52</v>
      </c>
      <c r="G534" s="16">
        <f>C534*D533/D534</f>
        <v>51.58064516129032</v>
      </c>
      <c r="H534" s="16">
        <f t="shared" si="766"/>
        <v>3.4093889325990407E-3</v>
      </c>
      <c r="I534" s="16"/>
      <c r="J534" s="16"/>
      <c r="K534" s="16"/>
      <c r="L534" s="14"/>
      <c r="M534" s="14"/>
      <c r="N534" s="14"/>
      <c r="O534" s="14"/>
    </row>
    <row r="535" spans="1:15" ht="15.75" customHeight="1">
      <c r="A535" s="13"/>
      <c r="F535" s="14">
        <f t="shared" ref="F535:F536" si="768">B536</f>
        <v>2</v>
      </c>
      <c r="G535" s="14">
        <f>B538*D536/D538</f>
        <v>1.1612903225806452</v>
      </c>
      <c r="H535" s="14">
        <f t="shared" ref="H535:H536" si="769">((B536-G535)^2)/G535</f>
        <v>0.60573476702508944</v>
      </c>
    </row>
    <row r="536" spans="1:15" ht="15.75" customHeight="1">
      <c r="A536" s="13" t="s">
        <v>34</v>
      </c>
      <c r="B536" s="14">
        <v>2</v>
      </c>
      <c r="C536" s="14">
        <v>0</v>
      </c>
      <c r="D536" s="14">
        <f t="shared" ref="D536:D538" si="770">SUM(B536:C536)</f>
        <v>2</v>
      </c>
      <c r="F536" s="14">
        <f t="shared" si="768"/>
        <v>70</v>
      </c>
      <c r="G536" s="14">
        <f>B538*D537/D538</f>
        <v>70.838709677419359</v>
      </c>
      <c r="H536" s="14">
        <f t="shared" si="769"/>
        <v>9.9300781479523953E-3</v>
      </c>
      <c r="I536" s="13">
        <f>SUM(H535:H538)</f>
        <v>1.4681238615664844</v>
      </c>
      <c r="J536" s="13" t="s">
        <v>58</v>
      </c>
    </row>
    <row r="537" spans="1:15" ht="15.75" customHeight="1">
      <c r="A537" s="13" t="s">
        <v>81</v>
      </c>
      <c r="B537" s="14">
        <v>70</v>
      </c>
      <c r="C537" s="14">
        <v>52</v>
      </c>
      <c r="D537" s="14">
        <f t="shared" si="770"/>
        <v>122</v>
      </c>
      <c r="F537" s="14">
        <f t="shared" ref="F537:F538" si="771">C536</f>
        <v>0</v>
      </c>
      <c r="G537" s="14">
        <f>C538*D536/D538</f>
        <v>0.83870967741935487</v>
      </c>
      <c r="H537" s="14">
        <f t="shared" ref="H537:H538" si="772">((C536-G537)^2)/G537</f>
        <v>0.83870967741935487</v>
      </c>
    </row>
    <row r="538" spans="1:15" ht="15.75" customHeight="1">
      <c r="A538" s="13" t="s">
        <v>47</v>
      </c>
      <c r="B538" s="14">
        <f t="shared" ref="B538:C538" si="773">SUM(B536:B537)</f>
        <v>72</v>
      </c>
      <c r="C538" s="14">
        <f t="shared" si="773"/>
        <v>52</v>
      </c>
      <c r="D538" s="14">
        <f t="shared" si="770"/>
        <v>124</v>
      </c>
      <c r="F538" s="16">
        <f t="shared" si="771"/>
        <v>52</v>
      </c>
      <c r="G538" s="16">
        <f>C538*D537/D538</f>
        <v>51.161290322580648</v>
      </c>
      <c r="H538" s="16">
        <f t="shared" si="772"/>
        <v>1.3749338974087701E-2</v>
      </c>
      <c r="I538" s="16"/>
      <c r="J538" s="16"/>
      <c r="K538" s="16"/>
      <c r="L538" s="14"/>
      <c r="M538" s="14"/>
      <c r="N538" s="14"/>
      <c r="O538" s="14"/>
    </row>
    <row r="539" spans="1:15" ht="15.75" customHeight="1">
      <c r="B539" s="13"/>
      <c r="F539" s="14">
        <f t="shared" ref="F539:F540" si="774">B540</f>
        <v>1</v>
      </c>
      <c r="G539" s="14">
        <f>B542*D540/D542</f>
        <v>1.1612903225806452</v>
      </c>
      <c r="H539" s="14">
        <f t="shared" ref="H539:H540" si="775">((B540-G539)^2)/G539</f>
        <v>2.2401433691756293E-2</v>
      </c>
    </row>
    <row r="540" spans="1:15" ht="15.75" customHeight="1">
      <c r="A540" s="13" t="s">
        <v>35</v>
      </c>
      <c r="B540" s="14">
        <v>1</v>
      </c>
      <c r="C540" s="14">
        <v>1</v>
      </c>
      <c r="D540" s="14">
        <f t="shared" ref="D540:D542" si="776">SUM(B540:C540)</f>
        <v>2</v>
      </c>
      <c r="F540" s="14">
        <f t="shared" si="774"/>
        <v>71</v>
      </c>
      <c r="G540" s="14">
        <f>B542*D541/D542</f>
        <v>70.838709677419359</v>
      </c>
      <c r="H540" s="14">
        <f t="shared" si="775"/>
        <v>3.6723661789762294E-4</v>
      </c>
      <c r="I540" s="13">
        <f>SUM(H539:H542)</f>
        <v>5.4294521507636265E-2</v>
      </c>
      <c r="J540" s="13" t="s">
        <v>58</v>
      </c>
    </row>
    <row r="541" spans="1:15" ht="15.75" customHeight="1">
      <c r="A541" s="13" t="s">
        <v>81</v>
      </c>
      <c r="B541" s="14">
        <v>71</v>
      </c>
      <c r="C541" s="14">
        <v>51</v>
      </c>
      <c r="D541" s="14">
        <f t="shared" si="776"/>
        <v>122</v>
      </c>
      <c r="F541" s="14">
        <f t="shared" ref="F541:F542" si="777">C540</f>
        <v>1</v>
      </c>
      <c r="G541" s="14">
        <f>C542*D540/D542</f>
        <v>0.83870967741935487</v>
      </c>
      <c r="H541" s="14">
        <f t="shared" ref="H541:H542" si="778">((C540-G541)^2)/G541</f>
        <v>3.1017369727047134E-2</v>
      </c>
    </row>
    <row r="542" spans="1:15" ht="15.75" customHeight="1">
      <c r="A542" s="13" t="s">
        <v>47</v>
      </c>
      <c r="B542" s="14">
        <f t="shared" ref="B542:C542" si="779">SUM(B540:B541)</f>
        <v>72</v>
      </c>
      <c r="C542" s="14">
        <f t="shared" si="779"/>
        <v>52</v>
      </c>
      <c r="D542" s="14">
        <f t="shared" si="776"/>
        <v>124</v>
      </c>
      <c r="F542" s="16">
        <f t="shared" si="777"/>
        <v>51</v>
      </c>
      <c r="G542" s="16">
        <f>C542*D541/D542</f>
        <v>51.161290322580648</v>
      </c>
      <c r="H542" s="16">
        <f t="shared" si="778"/>
        <v>5.0848147093521506E-4</v>
      </c>
      <c r="I542" s="16"/>
      <c r="J542" s="16"/>
      <c r="K542" s="16"/>
      <c r="L542" s="14"/>
      <c r="M542" s="14"/>
      <c r="N542" s="14"/>
      <c r="O542" s="14"/>
    </row>
    <row r="543" spans="1:15" ht="15.75" customHeight="1">
      <c r="A543" s="13"/>
      <c r="F543" s="14">
        <f t="shared" ref="F543:F544" si="780">B544</f>
        <v>2</v>
      </c>
      <c r="G543" s="14">
        <f>B546*D544/D546</f>
        <v>2.3225806451612905</v>
      </c>
      <c r="H543" s="14">
        <f t="shared" ref="H543:H544" si="781">((B544-G543)^2)/G543</f>
        <v>4.4802867383512586E-2</v>
      </c>
    </row>
    <row r="544" spans="1:15" ht="15.75" customHeight="1">
      <c r="A544" s="13" t="s">
        <v>36</v>
      </c>
      <c r="B544" s="14">
        <v>2</v>
      </c>
      <c r="C544" s="14">
        <v>2</v>
      </c>
      <c r="D544" s="14">
        <f t="shared" ref="D544:D546" si="782">SUM(B544:C544)</f>
        <v>4</v>
      </c>
      <c r="F544" s="14">
        <f t="shared" si="780"/>
        <v>70</v>
      </c>
      <c r="G544" s="14">
        <f>B546*D545/D546</f>
        <v>69.677419354838705</v>
      </c>
      <c r="H544" s="14">
        <f t="shared" si="781"/>
        <v>1.4934289127837984E-3</v>
      </c>
      <c r="I544" s="13">
        <f>SUM(H543:H546)</f>
        <v>0.11039886039886045</v>
      </c>
      <c r="J544" s="13" t="s">
        <v>58</v>
      </c>
    </row>
    <row r="545" spans="1:15" ht="15.75" customHeight="1">
      <c r="A545" s="13" t="s">
        <v>81</v>
      </c>
      <c r="B545" s="14">
        <v>70</v>
      </c>
      <c r="C545" s="14">
        <v>50</v>
      </c>
      <c r="D545" s="14">
        <f t="shared" si="782"/>
        <v>120</v>
      </c>
      <c r="F545" s="14">
        <f t="shared" ref="F545:F546" si="783">C544</f>
        <v>2</v>
      </c>
      <c r="G545" s="14">
        <f>C546*D544/D546</f>
        <v>1.6774193548387097</v>
      </c>
      <c r="H545" s="14">
        <f t="shared" ref="H545:H546" si="784">((C544-G545)^2)/G545</f>
        <v>6.2034739454094268E-2</v>
      </c>
    </row>
    <row r="546" spans="1:15" ht="15.75" customHeight="1">
      <c r="A546" s="13" t="s">
        <v>47</v>
      </c>
      <c r="B546" s="14">
        <f t="shared" ref="B546:C546" si="785">SUM(B544:B545)</f>
        <v>72</v>
      </c>
      <c r="C546" s="14">
        <f t="shared" si="785"/>
        <v>52</v>
      </c>
      <c r="D546" s="14">
        <f t="shared" si="782"/>
        <v>124</v>
      </c>
      <c r="F546" s="16">
        <f t="shared" si="783"/>
        <v>50</v>
      </c>
      <c r="G546" s="16">
        <f>C546*D545/D546</f>
        <v>50.322580645161288</v>
      </c>
      <c r="H546" s="16">
        <f t="shared" si="784"/>
        <v>2.0678246484697833E-3</v>
      </c>
      <c r="I546" s="16"/>
      <c r="J546" s="16"/>
      <c r="K546" s="16"/>
      <c r="L546" s="14"/>
      <c r="M546" s="14"/>
      <c r="N546" s="14"/>
      <c r="O546" s="14"/>
    </row>
    <row r="547" spans="1:15" ht="15.75" customHeight="1">
      <c r="A547" s="13"/>
      <c r="F547" s="14">
        <f t="shared" ref="F547:F548" si="786">B548</f>
        <v>2</v>
      </c>
      <c r="G547" s="14">
        <f>B550*D548/D550</f>
        <v>2.3225806451612905</v>
      </c>
      <c r="H547" s="14">
        <f t="shared" ref="H547:H548" si="787">((B548-G547)^2)/G547</f>
        <v>4.4802867383512586E-2</v>
      </c>
    </row>
    <row r="548" spans="1:15" ht="15.75" customHeight="1">
      <c r="A548" s="13" t="s">
        <v>37</v>
      </c>
      <c r="B548" s="14">
        <v>2</v>
      </c>
      <c r="C548" s="14">
        <v>2</v>
      </c>
      <c r="D548" s="14">
        <f t="shared" ref="D548:D550" si="788">SUM(B548:C548)</f>
        <v>4</v>
      </c>
      <c r="F548" s="14">
        <f t="shared" si="786"/>
        <v>70</v>
      </c>
      <c r="G548" s="14">
        <f>B550*D549/D550</f>
        <v>69.677419354838705</v>
      </c>
      <c r="H548" s="14">
        <f t="shared" si="787"/>
        <v>1.4934289127837984E-3</v>
      </c>
      <c r="I548" s="13">
        <f>SUM(H547:H550)</f>
        <v>0.11039886039886045</v>
      </c>
      <c r="J548" s="13" t="s">
        <v>58</v>
      </c>
    </row>
    <row r="549" spans="1:15" ht="15.75" customHeight="1">
      <c r="A549" s="13" t="s">
        <v>81</v>
      </c>
      <c r="B549" s="14">
        <v>70</v>
      </c>
      <c r="C549" s="14">
        <v>50</v>
      </c>
      <c r="D549" s="14">
        <f t="shared" si="788"/>
        <v>120</v>
      </c>
      <c r="F549" s="14">
        <f t="shared" ref="F549:F550" si="789">C548</f>
        <v>2</v>
      </c>
      <c r="G549" s="14">
        <f>C550*D548/D550</f>
        <v>1.6774193548387097</v>
      </c>
      <c r="H549" s="14">
        <f t="shared" ref="H549:H550" si="790">((C548-G549)^2)/G549</f>
        <v>6.2034739454094268E-2</v>
      </c>
    </row>
    <row r="550" spans="1:15" ht="15.75" customHeight="1">
      <c r="A550" s="13" t="s">
        <v>47</v>
      </c>
      <c r="B550" s="14">
        <f t="shared" ref="B550:C550" si="791">SUM(B548:B549)</f>
        <v>72</v>
      </c>
      <c r="C550" s="14">
        <f t="shared" si="791"/>
        <v>52</v>
      </c>
      <c r="D550" s="14">
        <f t="shared" si="788"/>
        <v>124</v>
      </c>
      <c r="F550" s="16">
        <f t="shared" si="789"/>
        <v>50</v>
      </c>
      <c r="G550" s="16">
        <f>C550*D549/D550</f>
        <v>50.322580645161288</v>
      </c>
      <c r="H550" s="16">
        <f t="shared" si="790"/>
        <v>2.0678246484697833E-3</v>
      </c>
      <c r="I550" s="16"/>
      <c r="J550" s="16"/>
      <c r="K550" s="16"/>
      <c r="L550" s="14"/>
      <c r="M550" s="14"/>
      <c r="N550" s="14"/>
      <c r="O550" s="14"/>
    </row>
    <row r="551" spans="1:15" ht="15.75" customHeight="1">
      <c r="A551" s="13"/>
      <c r="B551" s="12" t="s">
        <v>65</v>
      </c>
      <c r="C551" s="12" t="s">
        <v>73</v>
      </c>
      <c r="D551" s="13" t="s">
        <v>47</v>
      </c>
      <c r="E551" s="14">
        <f>(2-1)*(2-1)</f>
        <v>1</v>
      </c>
      <c r="F551" s="14">
        <f t="shared" ref="F551:F552" si="792">B552</f>
        <v>7</v>
      </c>
      <c r="G551" s="14">
        <f>B554*D552/D554</f>
        <v>6.1363636363636367</v>
      </c>
      <c r="H551" s="14">
        <f t="shared" ref="H551:H552" si="793">((B552-G551)^2)/G551</f>
        <v>0.12154882154882145</v>
      </c>
    </row>
    <row r="552" spans="1:15" ht="15.75" customHeight="1">
      <c r="A552" s="13" t="s">
        <v>32</v>
      </c>
      <c r="B552" s="14">
        <v>7</v>
      </c>
      <c r="C552" s="14">
        <v>2</v>
      </c>
      <c r="D552" s="14">
        <f t="shared" ref="D552:D554" si="794">SUM(B552:C552)</f>
        <v>9</v>
      </c>
      <c r="F552" s="14">
        <f t="shared" si="792"/>
        <v>8</v>
      </c>
      <c r="G552" s="14">
        <f>B554*D553/D554</f>
        <v>8.8636363636363633</v>
      </c>
      <c r="H552" s="14">
        <f t="shared" si="793"/>
        <v>8.4149184149184098E-2</v>
      </c>
      <c r="I552" s="13">
        <f>SUM(H551:H554)</f>
        <v>0.64647944647944622</v>
      </c>
      <c r="J552" s="13" t="s">
        <v>58</v>
      </c>
    </row>
    <row r="553" spans="1:15" ht="15.75" customHeight="1">
      <c r="A553" s="13" t="s">
        <v>84</v>
      </c>
      <c r="B553" s="14">
        <v>8</v>
      </c>
      <c r="C553" s="14">
        <v>5</v>
      </c>
      <c r="D553" s="14">
        <f t="shared" si="794"/>
        <v>13</v>
      </c>
      <c r="F553" s="14">
        <f t="shared" ref="F553:F554" si="795">C552</f>
        <v>2</v>
      </c>
      <c r="G553" s="14">
        <f>C554*D552/D554</f>
        <v>2.8636363636363638</v>
      </c>
      <c r="H553" s="14">
        <f t="shared" ref="H553:H554" si="796">((C552-G553)^2)/G553</f>
        <v>0.26046176046176051</v>
      </c>
    </row>
    <row r="554" spans="1:15" ht="15.75" customHeight="1">
      <c r="A554" s="13" t="s">
        <v>47</v>
      </c>
      <c r="B554" s="14">
        <f t="shared" ref="B554:C554" si="797">SUM(B552:B553)</f>
        <v>15</v>
      </c>
      <c r="C554" s="14">
        <f t="shared" si="797"/>
        <v>7</v>
      </c>
      <c r="D554" s="14">
        <f t="shared" si="794"/>
        <v>22</v>
      </c>
      <c r="F554" s="16">
        <f t="shared" si="795"/>
        <v>5</v>
      </c>
      <c r="G554" s="16">
        <f>C554*D553/D554</f>
        <v>4.1363636363636367</v>
      </c>
      <c r="H554" s="16">
        <f t="shared" si="796"/>
        <v>0.18031968031968018</v>
      </c>
      <c r="I554" s="16"/>
      <c r="J554" s="16"/>
      <c r="K554" s="16"/>
      <c r="L554" s="14"/>
      <c r="M554" s="14"/>
      <c r="N554" s="14"/>
      <c r="O554" s="14"/>
    </row>
    <row r="555" spans="1:15" ht="15.75" customHeight="1">
      <c r="A555" s="13"/>
      <c r="F555" s="14">
        <f t="shared" ref="F555:F556" si="798">B556</f>
        <v>1</v>
      </c>
      <c r="G555" s="14">
        <f>B558*D556/D558</f>
        <v>0.68181818181818177</v>
      </c>
      <c r="H555" s="14">
        <f t="shared" ref="H555:H556" si="799">((B556-G555)^2)/G555</f>
        <v>0.14848484848484855</v>
      </c>
    </row>
    <row r="556" spans="1:15" ht="15.75" customHeight="1">
      <c r="A556" s="13" t="s">
        <v>86</v>
      </c>
      <c r="B556" s="14">
        <v>1</v>
      </c>
      <c r="C556" s="14">
        <v>0</v>
      </c>
      <c r="D556" s="14">
        <f t="shared" ref="D556:D558" si="800">SUM(B556:C556)</f>
        <v>1</v>
      </c>
      <c r="F556" s="14">
        <f t="shared" si="798"/>
        <v>14</v>
      </c>
      <c r="G556" s="14">
        <f>B558*D557/D558</f>
        <v>14.318181818181818</v>
      </c>
      <c r="H556" s="14">
        <f t="shared" si="799"/>
        <v>7.0707070707070781E-3</v>
      </c>
      <c r="I556" s="13">
        <f>SUM(H555:H558)</f>
        <v>0.48888888888888898</v>
      </c>
      <c r="J556" s="13" t="s">
        <v>58</v>
      </c>
    </row>
    <row r="557" spans="1:15" ht="15.75" customHeight="1">
      <c r="A557" s="13" t="s">
        <v>84</v>
      </c>
      <c r="B557" s="14">
        <v>14</v>
      </c>
      <c r="C557" s="14">
        <v>7</v>
      </c>
      <c r="D557" s="14">
        <f t="shared" si="800"/>
        <v>21</v>
      </c>
      <c r="F557" s="14">
        <f t="shared" ref="F557:F558" si="801">C556</f>
        <v>0</v>
      </c>
      <c r="G557" s="14">
        <f>C558*D556/D558</f>
        <v>0.31818181818181818</v>
      </c>
      <c r="H557" s="14">
        <f t="shared" ref="H557:H558" si="802">((C556-G557)^2)/G557</f>
        <v>0.31818181818181818</v>
      </c>
    </row>
    <row r="558" spans="1:15" ht="15.75" customHeight="1">
      <c r="A558" s="13" t="s">
        <v>47</v>
      </c>
      <c r="B558" s="14">
        <f t="shared" ref="B558:C558" si="803">SUM(B556:B557)</f>
        <v>15</v>
      </c>
      <c r="C558" s="14">
        <f t="shared" si="803"/>
        <v>7</v>
      </c>
      <c r="D558" s="14">
        <f t="shared" si="800"/>
        <v>22</v>
      </c>
      <c r="F558" s="16">
        <f t="shared" si="801"/>
        <v>7</v>
      </c>
      <c r="G558" s="16">
        <f>C558*D557/D558</f>
        <v>6.6818181818181817</v>
      </c>
      <c r="H558" s="16">
        <f t="shared" si="802"/>
        <v>1.5151515151515168E-2</v>
      </c>
      <c r="I558" s="16"/>
      <c r="J558" s="16"/>
      <c r="K558" s="16"/>
      <c r="L558" s="14"/>
      <c r="M558" s="14"/>
      <c r="N558" s="14"/>
      <c r="O558" s="14"/>
    </row>
    <row r="559" spans="1:15" ht="15.75" customHeight="1">
      <c r="A559" s="13"/>
      <c r="F559" s="14">
        <f t="shared" ref="F559:F560" si="804">B560</f>
        <v>2</v>
      </c>
      <c r="G559" s="14">
        <f>B562*D560/D562</f>
        <v>1.3636363636363635</v>
      </c>
      <c r="H559" s="14">
        <f t="shared" ref="H559:H560" si="805">((B560-G559)^2)/G559</f>
        <v>0.29696969696969711</v>
      </c>
    </row>
    <row r="560" spans="1:15" ht="15.75" customHeight="1">
      <c r="A560" s="13" t="s">
        <v>34</v>
      </c>
      <c r="B560" s="14">
        <v>2</v>
      </c>
      <c r="C560" s="14">
        <v>0</v>
      </c>
      <c r="D560" s="14">
        <f t="shared" ref="D560:D562" si="806">SUM(B560:C560)</f>
        <v>2</v>
      </c>
      <c r="F560" s="14">
        <f t="shared" si="804"/>
        <v>13</v>
      </c>
      <c r="G560" s="14">
        <f>B562*D561/D562</f>
        <v>13.636363636363637</v>
      </c>
      <c r="H560" s="14">
        <f t="shared" si="805"/>
        <v>2.9696969696969729E-2</v>
      </c>
      <c r="I560" s="13">
        <f>SUM(H559:H562)</f>
        <v>1.0266666666666668</v>
      </c>
      <c r="J560" s="13" t="s">
        <v>58</v>
      </c>
    </row>
    <row r="561" spans="1:15" ht="15.75" customHeight="1">
      <c r="A561" s="13" t="s">
        <v>84</v>
      </c>
      <c r="B561" s="14">
        <v>13</v>
      </c>
      <c r="C561" s="14">
        <v>7</v>
      </c>
      <c r="D561" s="14">
        <f t="shared" si="806"/>
        <v>20</v>
      </c>
      <c r="F561" s="14">
        <f t="shared" ref="F561:F562" si="807">C560</f>
        <v>0</v>
      </c>
      <c r="G561" s="14">
        <f>C562*D560/D562</f>
        <v>0.63636363636363635</v>
      </c>
      <c r="H561" s="14">
        <f t="shared" ref="H561:H562" si="808">((C560-G561)^2)/G561</f>
        <v>0.63636363636363635</v>
      </c>
    </row>
    <row r="562" spans="1:15" ht="15.75" customHeight="1">
      <c r="A562" s="13" t="s">
        <v>47</v>
      </c>
      <c r="B562" s="14">
        <f t="shared" ref="B562:C562" si="809">SUM(B560:B561)</f>
        <v>15</v>
      </c>
      <c r="C562" s="14">
        <f t="shared" si="809"/>
        <v>7</v>
      </c>
      <c r="D562" s="14">
        <f t="shared" si="806"/>
        <v>22</v>
      </c>
      <c r="F562" s="16">
        <f t="shared" si="807"/>
        <v>7</v>
      </c>
      <c r="G562" s="16">
        <f>C562*D561/D562</f>
        <v>6.3636363636363633</v>
      </c>
      <c r="H562" s="16">
        <f t="shared" si="808"/>
        <v>6.3636363636363713E-2</v>
      </c>
      <c r="I562" s="16"/>
      <c r="J562" s="16"/>
      <c r="K562" s="16"/>
      <c r="L562" s="14"/>
      <c r="M562" s="14"/>
      <c r="N562" s="14"/>
      <c r="O562" s="14"/>
    </row>
    <row r="563" spans="1:15" ht="15.75" customHeight="1">
      <c r="B563" s="13"/>
      <c r="F563" s="14">
        <f t="shared" ref="F563:F564" si="810">B564</f>
        <v>1</v>
      </c>
      <c r="G563" s="14">
        <f>B566*D564/D566</f>
        <v>1.3636363636363635</v>
      </c>
      <c r="H563" s="14">
        <f t="shared" ref="H563:H564" si="811">((B564-G563)^2)/G563</f>
        <v>9.6969696969696914E-2</v>
      </c>
    </row>
    <row r="564" spans="1:15" ht="15.75" customHeight="1">
      <c r="A564" s="13" t="s">
        <v>35</v>
      </c>
      <c r="B564" s="14">
        <v>1</v>
      </c>
      <c r="C564" s="14">
        <v>1</v>
      </c>
      <c r="D564" s="14">
        <f t="shared" ref="D564:D566" si="812">SUM(B564:C564)</f>
        <v>2</v>
      </c>
      <c r="F564" s="14">
        <f t="shared" si="810"/>
        <v>14</v>
      </c>
      <c r="G564" s="14">
        <f>B566*D565/D566</f>
        <v>13.636363636363637</v>
      </c>
      <c r="H564" s="14">
        <f t="shared" si="811"/>
        <v>9.6969696969696779E-3</v>
      </c>
      <c r="I564" s="13">
        <f>SUM(H563:H566)</f>
        <v>0.33523809523809511</v>
      </c>
      <c r="J564" s="13" t="s">
        <v>58</v>
      </c>
    </row>
    <row r="565" spans="1:15" ht="15.75" customHeight="1">
      <c r="A565" s="13" t="s">
        <v>84</v>
      </c>
      <c r="B565" s="14">
        <v>14</v>
      </c>
      <c r="C565" s="14">
        <v>6</v>
      </c>
      <c r="D565" s="14">
        <f t="shared" si="812"/>
        <v>20</v>
      </c>
      <c r="F565" s="14">
        <f t="shared" ref="F565:F566" si="813">C564</f>
        <v>1</v>
      </c>
      <c r="G565" s="14">
        <f>C566*D564/D566</f>
        <v>0.63636363636363635</v>
      </c>
      <c r="H565" s="14">
        <f t="shared" ref="H565:H566" si="814">((C564-G565)^2)/G565</f>
        <v>0.20779220779220781</v>
      </c>
    </row>
    <row r="566" spans="1:15" ht="15.75" customHeight="1">
      <c r="A566" s="13" t="s">
        <v>47</v>
      </c>
      <c r="B566" s="14">
        <f t="shared" ref="B566:C566" si="815">SUM(B564:B565)</f>
        <v>15</v>
      </c>
      <c r="C566" s="14">
        <f t="shared" si="815"/>
        <v>7</v>
      </c>
      <c r="D566" s="14">
        <f t="shared" si="812"/>
        <v>22</v>
      </c>
      <c r="F566" s="16">
        <f t="shared" si="813"/>
        <v>6</v>
      </c>
      <c r="G566" s="16">
        <f>C566*D565/D566</f>
        <v>6.3636363636363633</v>
      </c>
      <c r="H566" s="16">
        <f t="shared" si="814"/>
        <v>2.0779220779220741E-2</v>
      </c>
      <c r="I566" s="16"/>
      <c r="J566" s="16"/>
      <c r="K566" s="16"/>
      <c r="L566" s="14"/>
      <c r="M566" s="14"/>
      <c r="N566" s="14"/>
      <c r="O566" s="14"/>
    </row>
    <row r="567" spans="1:15" ht="15.75" customHeight="1">
      <c r="A567" s="13"/>
      <c r="F567" s="14">
        <f t="shared" ref="F567:F568" si="816">B568</f>
        <v>2</v>
      </c>
      <c r="G567" s="14">
        <f>B570*D568/D570</f>
        <v>2.7272727272727271</v>
      </c>
      <c r="H567" s="14">
        <f t="shared" ref="H567:H568" si="817">((B568-G567)^2)/G567</f>
        <v>0.19393939393939383</v>
      </c>
    </row>
    <row r="568" spans="1:15" ht="15.75" customHeight="1">
      <c r="A568" s="13" t="s">
        <v>36</v>
      </c>
      <c r="B568" s="14">
        <v>2</v>
      </c>
      <c r="C568" s="14">
        <v>2</v>
      </c>
      <c r="D568" s="14">
        <f t="shared" ref="D568:D570" si="818">SUM(B568:C568)</f>
        <v>4</v>
      </c>
      <c r="F568" s="14">
        <f t="shared" si="816"/>
        <v>13</v>
      </c>
      <c r="G568" s="14">
        <f>B570*D569/D570</f>
        <v>12.272727272727273</v>
      </c>
      <c r="H568" s="14">
        <f t="shared" si="817"/>
        <v>4.3097643097643017E-2</v>
      </c>
      <c r="I568" s="13">
        <f>SUM(H567:H570)</f>
        <v>0.74497354497354484</v>
      </c>
      <c r="J568" s="13" t="s">
        <v>58</v>
      </c>
    </row>
    <row r="569" spans="1:15" ht="15.75" customHeight="1">
      <c r="A569" s="13" t="s">
        <v>84</v>
      </c>
      <c r="B569" s="14">
        <v>13</v>
      </c>
      <c r="C569" s="14">
        <v>5</v>
      </c>
      <c r="D569" s="14">
        <f t="shared" si="818"/>
        <v>18</v>
      </c>
      <c r="F569" s="14">
        <f t="shared" ref="F569:F570" si="819">C568</f>
        <v>2</v>
      </c>
      <c r="G569" s="14">
        <f>C570*D568/D570</f>
        <v>1.2727272727272727</v>
      </c>
      <c r="H569" s="14">
        <f t="shared" ref="H569:H570" si="820">((C568-G569)^2)/G569</f>
        <v>0.41558441558441561</v>
      </c>
    </row>
    <row r="570" spans="1:15" ht="15.75" customHeight="1">
      <c r="A570" s="13" t="s">
        <v>47</v>
      </c>
      <c r="B570" s="14">
        <f t="shared" ref="B570:C570" si="821">SUM(B568:B569)</f>
        <v>15</v>
      </c>
      <c r="C570" s="14">
        <f t="shared" si="821"/>
        <v>7</v>
      </c>
      <c r="D570" s="14">
        <f t="shared" si="818"/>
        <v>22</v>
      </c>
      <c r="F570" s="16">
        <f t="shared" si="819"/>
        <v>5</v>
      </c>
      <c r="G570" s="16">
        <f>C570*D569/D570</f>
        <v>5.7272727272727275</v>
      </c>
      <c r="H570" s="16">
        <f t="shared" si="820"/>
        <v>9.2352092352092408E-2</v>
      </c>
      <c r="I570" s="16"/>
      <c r="J570" s="16"/>
      <c r="K570" s="16"/>
      <c r="L570" s="14"/>
      <c r="M570" s="14"/>
      <c r="N570" s="14"/>
      <c r="O570" s="14"/>
    </row>
    <row r="571" spans="1:15" ht="15.75" customHeight="1">
      <c r="A571" s="13"/>
      <c r="F571" s="14">
        <f t="shared" ref="F571:F572" si="822">B572</f>
        <v>2</v>
      </c>
      <c r="G571" s="14">
        <f>B574*D572/D574</f>
        <v>2.7272727272727271</v>
      </c>
      <c r="H571" s="14">
        <f t="shared" ref="H571:H572" si="823">((B572-G571)^2)/G571</f>
        <v>0.19393939393939383</v>
      </c>
    </row>
    <row r="572" spans="1:15" ht="15.75" customHeight="1">
      <c r="A572" s="13" t="s">
        <v>37</v>
      </c>
      <c r="B572" s="14">
        <v>2</v>
      </c>
      <c r="C572" s="14">
        <v>2</v>
      </c>
      <c r="D572" s="14">
        <f t="shared" ref="D572:D574" si="824">SUM(B572:C572)</f>
        <v>4</v>
      </c>
      <c r="F572" s="14">
        <f t="shared" si="822"/>
        <v>13</v>
      </c>
      <c r="G572" s="14">
        <f>B574*D573/D574</f>
        <v>12.272727272727273</v>
      </c>
      <c r="H572" s="14">
        <f t="shared" si="823"/>
        <v>4.3097643097643017E-2</v>
      </c>
      <c r="I572" s="13">
        <f>SUM(H571:H574)</f>
        <v>0.74497354497354484</v>
      </c>
      <c r="J572" s="13" t="s">
        <v>58</v>
      </c>
    </row>
    <row r="573" spans="1:15" ht="15.75" customHeight="1">
      <c r="A573" s="13" t="s">
        <v>84</v>
      </c>
      <c r="B573" s="14">
        <v>13</v>
      </c>
      <c r="C573" s="14">
        <v>5</v>
      </c>
      <c r="D573" s="14">
        <f t="shared" si="824"/>
        <v>18</v>
      </c>
      <c r="F573" s="14">
        <f t="shared" ref="F573:F574" si="825">C572</f>
        <v>2</v>
      </c>
      <c r="G573" s="14">
        <f>C574*D572/D574</f>
        <v>1.2727272727272727</v>
      </c>
      <c r="H573" s="14">
        <f t="shared" ref="H573:H574" si="826">((C572-G573)^2)/G573</f>
        <v>0.41558441558441561</v>
      </c>
    </row>
    <row r="574" spans="1:15" ht="15.75" customHeight="1">
      <c r="A574" s="13" t="s">
        <v>47</v>
      </c>
      <c r="B574" s="14">
        <f t="shared" ref="B574:C574" si="827">SUM(B572:B573)</f>
        <v>15</v>
      </c>
      <c r="C574" s="14">
        <f t="shared" si="827"/>
        <v>7</v>
      </c>
      <c r="D574" s="14">
        <f t="shared" si="824"/>
        <v>22</v>
      </c>
      <c r="F574" s="16">
        <f t="shared" si="825"/>
        <v>5</v>
      </c>
      <c r="G574" s="16">
        <f>C574*D573/D574</f>
        <v>5.7272727272727275</v>
      </c>
      <c r="H574" s="16">
        <f t="shared" si="826"/>
        <v>9.2352092352092408E-2</v>
      </c>
      <c r="I574" s="16"/>
      <c r="J574" s="16"/>
      <c r="K574" s="16"/>
      <c r="L574" s="14"/>
      <c r="M574" s="14"/>
      <c r="N574" s="14"/>
      <c r="O574" s="14"/>
    </row>
    <row r="575" spans="1:15" ht="15.7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4"/>
      <c r="M575" s="14"/>
      <c r="N575" s="14"/>
      <c r="O575" s="14"/>
    </row>
    <row r="576" spans="1:15" ht="15.75" customHeight="1">
      <c r="B576" s="12" t="s">
        <v>51</v>
      </c>
      <c r="C576" s="12" t="s">
        <v>59</v>
      </c>
      <c r="D576" s="13" t="s">
        <v>47</v>
      </c>
      <c r="E576" s="14">
        <f>(2-1)*(2-1)</f>
        <v>1</v>
      </c>
      <c r="F576" s="14">
        <f t="shared" ref="F576:F577" si="828">B577</f>
        <v>0</v>
      </c>
      <c r="G576" s="14">
        <f>B579*D577/D579</f>
        <v>0</v>
      </c>
      <c r="H576" s="14" t="e">
        <f t="shared" ref="H576:H577" si="829">((B577-G576)^2)/G576</f>
        <v>#DIV/0!</v>
      </c>
    </row>
    <row r="577" spans="1:11" ht="15.75" customHeight="1">
      <c r="A577" s="13" t="s">
        <v>88</v>
      </c>
      <c r="B577" s="14">
        <v>0</v>
      </c>
      <c r="C577" s="14">
        <v>0</v>
      </c>
      <c r="D577" s="14">
        <f t="shared" ref="D577:D579" si="830">SUM(B577:C577)</f>
        <v>0</v>
      </c>
      <c r="F577" s="14">
        <f t="shared" si="828"/>
        <v>63</v>
      </c>
      <c r="G577" s="14">
        <f>B579*D578/D579</f>
        <v>63</v>
      </c>
      <c r="H577" s="14">
        <f t="shared" si="829"/>
        <v>0</v>
      </c>
      <c r="I577" s="13">
        <v>0</v>
      </c>
      <c r="J577" s="13" t="s">
        <v>58</v>
      </c>
    </row>
    <row r="578" spans="1:11" ht="15.75" customHeight="1">
      <c r="A578" s="13" t="s">
        <v>81</v>
      </c>
      <c r="B578" s="14">
        <v>63</v>
      </c>
      <c r="C578" s="14">
        <v>72</v>
      </c>
      <c r="D578" s="14">
        <f t="shared" si="830"/>
        <v>135</v>
      </c>
      <c r="F578" s="14">
        <f t="shared" ref="F578:F579" si="831">C577</f>
        <v>0</v>
      </c>
      <c r="G578" s="14">
        <f>C579*D577/D579</f>
        <v>0</v>
      </c>
      <c r="H578" s="14" t="e">
        <f t="shared" ref="H578:H579" si="832">((C577-G578)^2)/G578</f>
        <v>#DIV/0!</v>
      </c>
    </row>
    <row r="579" spans="1:11" ht="15.75" customHeight="1">
      <c r="A579" s="13" t="s">
        <v>47</v>
      </c>
      <c r="B579" s="14">
        <f t="shared" ref="B579:C579" si="833">SUM(B577:B578)</f>
        <v>63</v>
      </c>
      <c r="C579" s="14">
        <f t="shared" si="833"/>
        <v>72</v>
      </c>
      <c r="D579" s="14">
        <f t="shared" si="830"/>
        <v>135</v>
      </c>
      <c r="F579" s="16">
        <f t="shared" si="831"/>
        <v>72</v>
      </c>
      <c r="G579" s="16">
        <f>C579*D578/D579</f>
        <v>72</v>
      </c>
      <c r="H579" s="16">
        <f t="shared" si="832"/>
        <v>0</v>
      </c>
      <c r="I579" s="16"/>
    </row>
    <row r="580" spans="1:11" ht="15.75" customHeight="1">
      <c r="B580" s="12" t="s">
        <v>51</v>
      </c>
      <c r="C580" s="12" t="s">
        <v>57</v>
      </c>
      <c r="D580" s="13" t="s">
        <v>47</v>
      </c>
      <c r="E580" s="14">
        <f>(2-1)*(2-1)</f>
        <v>1</v>
      </c>
      <c r="F580" s="14">
        <f t="shared" ref="F580:F581" si="834">B581</f>
        <v>0</v>
      </c>
      <c r="G580" s="14">
        <f>B583*D581/D583</f>
        <v>0</v>
      </c>
      <c r="H580" s="14" t="e">
        <f t="shared" ref="H580:H581" si="835">((B581-G580)^2)/G580</f>
        <v>#DIV/0!</v>
      </c>
    </row>
    <row r="581" spans="1:11" ht="15.75" customHeight="1">
      <c r="A581" s="13" t="s">
        <v>88</v>
      </c>
      <c r="B581" s="14">
        <v>0</v>
      </c>
      <c r="C581" s="14">
        <v>0</v>
      </c>
      <c r="D581" s="14">
        <f t="shared" ref="D581:D583" si="836">SUM(B581:C581)</f>
        <v>0</v>
      </c>
      <c r="F581" s="14">
        <f t="shared" si="834"/>
        <v>63</v>
      </c>
      <c r="G581" s="14">
        <f>B583*D582/D583</f>
        <v>63</v>
      </c>
      <c r="H581" s="14">
        <f t="shared" si="835"/>
        <v>0</v>
      </c>
      <c r="I581" s="13">
        <v>0</v>
      </c>
      <c r="J581" s="13" t="s">
        <v>58</v>
      </c>
      <c r="K581" s="14" t="s">
        <v>55</v>
      </c>
    </row>
    <row r="582" spans="1:11" ht="15.75" customHeight="1">
      <c r="A582" s="13" t="s">
        <v>81</v>
      </c>
      <c r="B582" s="14">
        <v>63</v>
      </c>
      <c r="C582" s="14">
        <v>46</v>
      </c>
      <c r="D582" s="14">
        <f t="shared" si="836"/>
        <v>109</v>
      </c>
      <c r="F582" s="14">
        <f t="shared" ref="F582:F583" si="837">C581</f>
        <v>0</v>
      </c>
      <c r="G582" s="14">
        <f>C583*D581/D583</f>
        <v>0</v>
      </c>
      <c r="H582" s="14" t="e">
        <f t="shared" ref="H582:H583" si="838">((C581-G582)^2)/G582</f>
        <v>#DIV/0!</v>
      </c>
    </row>
    <row r="583" spans="1:11" ht="15.75" customHeight="1">
      <c r="A583" s="13" t="s">
        <v>47</v>
      </c>
      <c r="B583" s="14">
        <f t="shared" ref="B583:C583" si="839">SUM(B581:B582)</f>
        <v>63</v>
      </c>
      <c r="C583" s="14">
        <f t="shared" si="839"/>
        <v>46</v>
      </c>
      <c r="D583" s="14">
        <f t="shared" si="836"/>
        <v>109</v>
      </c>
      <c r="F583" s="16">
        <f t="shared" si="837"/>
        <v>46</v>
      </c>
      <c r="G583" s="16">
        <f>C583*D582/D583</f>
        <v>46</v>
      </c>
      <c r="H583" s="16">
        <f t="shared" si="838"/>
        <v>0</v>
      </c>
      <c r="I583" s="16"/>
    </row>
    <row r="584" spans="1:11" ht="15.75" customHeight="1">
      <c r="B584" s="12" t="s">
        <v>59</v>
      </c>
      <c r="C584" s="12" t="s">
        <v>52</v>
      </c>
      <c r="D584" s="13" t="s">
        <v>47</v>
      </c>
      <c r="E584" s="14">
        <f>(2-1)*(2-1)</f>
        <v>1</v>
      </c>
      <c r="F584" s="14">
        <f t="shared" ref="F584:F585" si="840">B585</f>
        <v>0</v>
      </c>
      <c r="G584" s="14">
        <f>B587*D585/D587</f>
        <v>2.9508196721311477</v>
      </c>
      <c r="H584" s="14">
        <f t="shared" ref="H584:H585" si="841">((B585-G584)^2)/G584</f>
        <v>2.9508196721311477</v>
      </c>
    </row>
    <row r="585" spans="1:11" ht="15.75" customHeight="1">
      <c r="A585" s="13" t="s">
        <v>88</v>
      </c>
      <c r="B585" s="14">
        <v>0</v>
      </c>
      <c r="C585" s="14">
        <v>5</v>
      </c>
      <c r="D585" s="14">
        <f t="shared" ref="D585:D587" si="842">SUM(B585:C585)</f>
        <v>5</v>
      </c>
      <c r="F585" s="14">
        <f t="shared" si="840"/>
        <v>72</v>
      </c>
      <c r="G585" s="14">
        <f>B587*D586/D587</f>
        <v>69.049180327868854</v>
      </c>
      <c r="H585" s="14">
        <f t="shared" si="841"/>
        <v>0.1261034047919293</v>
      </c>
      <c r="I585" s="15">
        <f>SUM(H584:H587)</f>
        <v>7.5076923076923077</v>
      </c>
      <c r="J585" s="15" t="s">
        <v>54</v>
      </c>
      <c r="K585" s="14" t="s">
        <v>87</v>
      </c>
    </row>
    <row r="586" spans="1:11" ht="15.75" customHeight="1">
      <c r="A586" s="13" t="s">
        <v>81</v>
      </c>
      <c r="B586" s="14">
        <v>72</v>
      </c>
      <c r="C586" s="14">
        <v>45</v>
      </c>
      <c r="D586" s="14">
        <f t="shared" si="842"/>
        <v>117</v>
      </c>
      <c r="F586" s="14">
        <f t="shared" ref="F586:F587" si="843">C585</f>
        <v>5</v>
      </c>
      <c r="G586" s="14">
        <f>C587*D585/D587</f>
        <v>2.0491803278688523</v>
      </c>
      <c r="H586" s="14">
        <f t="shared" ref="H586:H587" si="844">((C585-G586)^2)/G586</f>
        <v>4.2491803278688529</v>
      </c>
    </row>
    <row r="587" spans="1:11" ht="15.75" customHeight="1">
      <c r="A587" s="13" t="s">
        <v>47</v>
      </c>
      <c r="B587" s="14">
        <f t="shared" ref="B587:C587" si="845">SUM(B585:B586)</f>
        <v>72</v>
      </c>
      <c r="C587" s="14">
        <f t="shared" si="845"/>
        <v>50</v>
      </c>
      <c r="D587" s="14">
        <f t="shared" si="842"/>
        <v>122</v>
      </c>
      <c r="F587" s="16">
        <f t="shared" si="843"/>
        <v>45</v>
      </c>
      <c r="G587" s="16">
        <f>C587*D586/D587</f>
        <v>47.950819672131146</v>
      </c>
      <c r="H587" s="16">
        <f t="shared" si="844"/>
        <v>0.18158890290037819</v>
      </c>
      <c r="I587" s="16"/>
    </row>
    <row r="588" spans="1:11" ht="15.75" customHeight="1">
      <c r="B588" s="12" t="s">
        <v>51</v>
      </c>
      <c r="C588" s="12" t="s">
        <v>52</v>
      </c>
      <c r="D588" s="13" t="s">
        <v>47</v>
      </c>
      <c r="E588" s="14">
        <f>(2-1)*(2-1)</f>
        <v>1</v>
      </c>
      <c r="F588" s="14">
        <f t="shared" ref="F588:F589" si="846">B589</f>
        <v>0</v>
      </c>
      <c r="G588" s="14">
        <f>B591*D589/D591</f>
        <v>2.7876106194690267</v>
      </c>
      <c r="H588" s="14">
        <f t="shared" ref="H588:H589" si="847">((B589-G588)^2)/G588</f>
        <v>2.7876106194690267</v>
      </c>
    </row>
    <row r="589" spans="1:11" ht="15.75" customHeight="1">
      <c r="A589" s="13" t="s">
        <v>88</v>
      </c>
      <c r="B589" s="14">
        <v>0</v>
      </c>
      <c r="C589" s="14">
        <v>5</v>
      </c>
      <c r="D589" s="14">
        <f t="shared" ref="D589:D591" si="848">SUM(B589:C589)</f>
        <v>5</v>
      </c>
      <c r="F589" s="14">
        <f t="shared" si="846"/>
        <v>63</v>
      </c>
      <c r="G589" s="14">
        <f>B591*D590/D591</f>
        <v>60.212389380530972</v>
      </c>
      <c r="H589" s="14">
        <f t="shared" si="847"/>
        <v>0.12905604719764024</v>
      </c>
      <c r="I589" s="15">
        <f>SUM(H588:H591)</f>
        <v>6.5916666666666677</v>
      </c>
      <c r="J589" s="15" t="s">
        <v>54</v>
      </c>
      <c r="K589" s="27" t="s">
        <v>20</v>
      </c>
    </row>
    <row r="590" spans="1:11" ht="15.75" customHeight="1">
      <c r="A590" s="13" t="s">
        <v>81</v>
      </c>
      <c r="B590" s="14">
        <v>63</v>
      </c>
      <c r="C590" s="14">
        <v>45</v>
      </c>
      <c r="D590" s="14">
        <f t="shared" si="848"/>
        <v>108</v>
      </c>
      <c r="F590" s="14">
        <f t="shared" ref="F590:F591" si="849">C589</f>
        <v>5</v>
      </c>
      <c r="G590" s="14">
        <f>C591*D589/D591</f>
        <v>2.2123893805309733</v>
      </c>
      <c r="H590" s="14">
        <f t="shared" ref="H590:H591" si="850">((C589-G590)^2)/G590</f>
        <v>3.512389380530974</v>
      </c>
    </row>
    <row r="591" spans="1:11" ht="15.75" customHeight="1">
      <c r="A591" s="13" t="s">
        <v>47</v>
      </c>
      <c r="B591" s="14">
        <f t="shared" ref="B591:C591" si="851">SUM(B589:B590)</f>
        <v>63</v>
      </c>
      <c r="C591" s="14">
        <f t="shared" si="851"/>
        <v>50</v>
      </c>
      <c r="D591" s="14">
        <f t="shared" si="848"/>
        <v>113</v>
      </c>
      <c r="F591" s="16">
        <f t="shared" si="849"/>
        <v>45</v>
      </c>
      <c r="G591" s="16">
        <f>C591*D590/D591</f>
        <v>47.787610619469028</v>
      </c>
      <c r="H591" s="16">
        <f t="shared" si="850"/>
        <v>0.16261061946902672</v>
      </c>
      <c r="I591" s="16"/>
    </row>
    <row r="592" spans="1:11" ht="15.75" customHeight="1">
      <c r="B592" s="12" t="s">
        <v>52</v>
      </c>
      <c r="C592" s="12" t="s">
        <v>57</v>
      </c>
      <c r="D592" s="13" t="s">
        <v>47</v>
      </c>
      <c r="E592" s="14">
        <f>(2-1)*(2-1)</f>
        <v>1</v>
      </c>
      <c r="F592" s="14">
        <f t="shared" ref="F592:F593" si="852">B593</f>
        <v>5</v>
      </c>
      <c r="G592" s="14">
        <f>B595*D593/D595</f>
        <v>2.6041666666666665</v>
      </c>
      <c r="H592" s="14">
        <f t="shared" ref="H592:H593" si="853">((B593-G592)^2)/G592</f>
        <v>2.2041666666666671</v>
      </c>
    </row>
    <row r="593" spans="1:11" ht="15.75" customHeight="1">
      <c r="A593" s="13" t="s">
        <v>88</v>
      </c>
      <c r="B593" s="14">
        <v>5</v>
      </c>
      <c r="C593" s="14">
        <v>0</v>
      </c>
      <c r="D593" s="14">
        <f t="shared" ref="D593:D595" si="854">SUM(B593:C593)</f>
        <v>5</v>
      </c>
      <c r="F593" s="14">
        <f t="shared" si="852"/>
        <v>45</v>
      </c>
      <c r="G593" s="14">
        <f>B595*D594/D595</f>
        <v>47.395833333333336</v>
      </c>
      <c r="H593" s="14">
        <f t="shared" si="853"/>
        <v>0.12110805860805884</v>
      </c>
      <c r="I593" s="15">
        <f>SUM(H592:H595)</f>
        <v>4.8527472527472542</v>
      </c>
      <c r="J593" s="21" t="s">
        <v>54</v>
      </c>
      <c r="K593" s="14" t="s">
        <v>75</v>
      </c>
    </row>
    <row r="594" spans="1:11" ht="15.75" customHeight="1">
      <c r="A594" s="13" t="s">
        <v>81</v>
      </c>
      <c r="B594" s="14">
        <v>45</v>
      </c>
      <c r="C594" s="14">
        <v>46</v>
      </c>
      <c r="D594" s="14">
        <f t="shared" si="854"/>
        <v>91</v>
      </c>
      <c r="F594" s="14">
        <f t="shared" ref="F594:F595" si="855">C593</f>
        <v>0</v>
      </c>
      <c r="G594" s="14">
        <f>C595*D593/D595</f>
        <v>2.3958333333333335</v>
      </c>
      <c r="H594" s="14">
        <f t="shared" ref="H594:H595" si="856">((C593-G594)^2)/G594</f>
        <v>2.3958333333333335</v>
      </c>
    </row>
    <row r="595" spans="1:11" ht="15.75" customHeight="1">
      <c r="A595" s="13" t="s">
        <v>47</v>
      </c>
      <c r="B595" s="14">
        <f t="shared" ref="B595:C595" si="857">SUM(B593:B594)</f>
        <v>50</v>
      </c>
      <c r="C595" s="14">
        <f t="shared" si="857"/>
        <v>46</v>
      </c>
      <c r="D595" s="14">
        <f t="shared" si="854"/>
        <v>96</v>
      </c>
      <c r="F595" s="16">
        <f t="shared" si="855"/>
        <v>46</v>
      </c>
      <c r="G595" s="16">
        <f>C595*D594/D595</f>
        <v>43.604166666666664</v>
      </c>
      <c r="H595" s="16">
        <f t="shared" si="856"/>
        <v>0.13163919413919439</v>
      </c>
      <c r="I595" s="16"/>
    </row>
    <row r="596" spans="1:11" ht="15.75" customHeight="1">
      <c r="B596" s="12" t="s">
        <v>52</v>
      </c>
      <c r="C596" s="12" t="s">
        <v>73</v>
      </c>
      <c r="D596" s="13" t="s">
        <v>47</v>
      </c>
      <c r="E596" s="14">
        <f>(2-1)*(2-1)</f>
        <v>1</v>
      </c>
      <c r="F596" s="14">
        <f t="shared" ref="F596:F597" si="858">B597</f>
        <v>5</v>
      </c>
      <c r="G596" s="14">
        <f>B599*D597/D599</f>
        <v>2.4509803921568629</v>
      </c>
      <c r="H596" s="14">
        <f t="shared" ref="H596:H597" si="859">((B597-G596)^2)/G596</f>
        <v>2.6509803921568622</v>
      </c>
    </row>
    <row r="597" spans="1:11" ht="15.75" customHeight="1">
      <c r="A597" s="13" t="s">
        <v>88</v>
      </c>
      <c r="B597" s="14">
        <v>5</v>
      </c>
      <c r="C597" s="14">
        <v>0</v>
      </c>
      <c r="D597" s="14">
        <f t="shared" ref="D597:D599" si="860">SUM(B597:C597)</f>
        <v>5</v>
      </c>
      <c r="F597" s="14">
        <f t="shared" si="858"/>
        <v>45</v>
      </c>
      <c r="G597" s="14">
        <f>B599*D598/D599</f>
        <v>47.549019607843135</v>
      </c>
      <c r="H597" s="14">
        <f t="shared" si="859"/>
        <v>0.13664847382251849</v>
      </c>
      <c r="I597" s="15">
        <f>SUM(H596:H599)</f>
        <v>5.4680412371134004</v>
      </c>
      <c r="J597" s="15" t="s">
        <v>54</v>
      </c>
      <c r="K597" s="14" t="s">
        <v>72</v>
      </c>
    </row>
    <row r="598" spans="1:11" ht="15.75" customHeight="1">
      <c r="A598" s="13" t="s">
        <v>81</v>
      </c>
      <c r="B598" s="14">
        <v>45</v>
      </c>
      <c r="C598" s="14">
        <v>52</v>
      </c>
      <c r="D598" s="14">
        <f t="shared" si="860"/>
        <v>97</v>
      </c>
      <c r="F598" s="14">
        <f t="shared" ref="F598:F599" si="861">C597</f>
        <v>0</v>
      </c>
      <c r="G598" s="14">
        <f>C599*D597/D599</f>
        <v>2.5490196078431371</v>
      </c>
      <c r="H598" s="14">
        <f t="shared" ref="H598:H599" si="862">((C597-G598)^2)/G598</f>
        <v>2.5490196078431371</v>
      </c>
    </row>
    <row r="599" spans="1:11" ht="15.75" customHeight="1">
      <c r="A599" s="13" t="s">
        <v>47</v>
      </c>
      <c r="B599" s="14">
        <f t="shared" ref="B599:C599" si="863">SUM(B597:B598)</f>
        <v>50</v>
      </c>
      <c r="C599" s="14">
        <f t="shared" si="863"/>
        <v>52</v>
      </c>
      <c r="D599" s="14">
        <f t="shared" si="860"/>
        <v>102</v>
      </c>
      <c r="F599" s="16">
        <f t="shared" si="861"/>
        <v>52</v>
      </c>
      <c r="G599" s="16">
        <f>C599*D598/D599</f>
        <v>49.450980392156865</v>
      </c>
      <c r="H599" s="16">
        <f t="shared" si="862"/>
        <v>0.13139276329088317</v>
      </c>
      <c r="I599" s="16"/>
    </row>
    <row r="600" spans="1:11" ht="15.75" customHeight="1">
      <c r="B600" s="12" t="s">
        <v>59</v>
      </c>
      <c r="C600" s="12" t="s">
        <v>57</v>
      </c>
      <c r="D600" s="13" t="s">
        <v>47</v>
      </c>
      <c r="E600" s="14">
        <f>(2-1)*(2-1)</f>
        <v>1</v>
      </c>
      <c r="F600" s="14">
        <f t="shared" ref="F600:F601" si="864">B601</f>
        <v>0</v>
      </c>
      <c r="G600" s="14">
        <f>B603*D601/D603</f>
        <v>0</v>
      </c>
      <c r="H600" s="14" t="e">
        <f t="shared" ref="H600:H601" si="865">((B601-G600)^2)/G600</f>
        <v>#DIV/0!</v>
      </c>
    </row>
    <row r="601" spans="1:11" ht="15.75" customHeight="1">
      <c r="A601" s="13" t="s">
        <v>88</v>
      </c>
      <c r="B601" s="14">
        <v>0</v>
      </c>
      <c r="C601" s="14">
        <v>0</v>
      </c>
      <c r="D601" s="14">
        <f t="shared" ref="D601:D603" si="866">SUM(B601:C601)</f>
        <v>0</v>
      </c>
      <c r="F601" s="14">
        <f t="shared" si="864"/>
        <v>72</v>
      </c>
      <c r="G601" s="14">
        <f>B603*D602/D603</f>
        <v>72</v>
      </c>
      <c r="H601" s="14">
        <f t="shared" si="865"/>
        <v>0</v>
      </c>
      <c r="I601" s="13">
        <v>0</v>
      </c>
      <c r="J601" s="13" t="s">
        <v>58</v>
      </c>
      <c r="K601" s="14"/>
    </row>
    <row r="602" spans="1:11" ht="15.75" customHeight="1">
      <c r="A602" s="13" t="s">
        <v>81</v>
      </c>
      <c r="B602" s="14">
        <v>72</v>
      </c>
      <c r="C602" s="14">
        <v>46</v>
      </c>
      <c r="D602" s="14">
        <f t="shared" si="866"/>
        <v>118</v>
      </c>
      <c r="F602" s="14">
        <f t="shared" ref="F602:F603" si="867">C601</f>
        <v>0</v>
      </c>
      <c r="G602" s="14">
        <f>C603*D601/D603</f>
        <v>0</v>
      </c>
      <c r="H602" s="14" t="e">
        <f t="shared" ref="H602:H603" si="868">((C601-G602)^2)/G602</f>
        <v>#DIV/0!</v>
      </c>
    </row>
    <row r="603" spans="1:11" ht="15.75" customHeight="1">
      <c r="A603" s="13" t="s">
        <v>47</v>
      </c>
      <c r="B603" s="14">
        <f t="shared" ref="B603:C603" si="869">SUM(B601:B602)</f>
        <v>72</v>
      </c>
      <c r="C603" s="14">
        <f t="shared" si="869"/>
        <v>46</v>
      </c>
      <c r="D603" s="14">
        <f t="shared" si="866"/>
        <v>118</v>
      </c>
      <c r="F603" s="16">
        <f t="shared" si="867"/>
        <v>46</v>
      </c>
      <c r="G603" s="16">
        <f>C603*D602/D603</f>
        <v>46</v>
      </c>
      <c r="H603" s="16">
        <f t="shared" si="868"/>
        <v>0</v>
      </c>
      <c r="I603" s="16"/>
    </row>
    <row r="604" spans="1:11" ht="15.75" customHeight="1">
      <c r="B604" s="12" t="s">
        <v>51</v>
      </c>
      <c r="C604" s="12" t="s">
        <v>73</v>
      </c>
      <c r="D604" s="13" t="s">
        <v>47</v>
      </c>
      <c r="E604" s="14">
        <f>(2-1)*(2-1)</f>
        <v>1</v>
      </c>
      <c r="F604" s="14">
        <f t="shared" ref="F604:F605" si="870">B605</f>
        <v>0</v>
      </c>
      <c r="G604" s="14">
        <f>B607*D605/D607</f>
        <v>0</v>
      </c>
      <c r="H604" s="14" t="e">
        <f t="shared" ref="H604:H605" si="871">((B605-G604)^2)/G604</f>
        <v>#DIV/0!</v>
      </c>
    </row>
    <row r="605" spans="1:11" ht="15.75" customHeight="1">
      <c r="A605" s="13" t="s">
        <v>88</v>
      </c>
      <c r="B605" s="14">
        <v>0</v>
      </c>
      <c r="C605" s="14">
        <v>0</v>
      </c>
      <c r="D605" s="14">
        <f t="shared" ref="D605:D607" si="872">SUM(B605:C605)</f>
        <v>0</v>
      </c>
      <c r="F605" s="14">
        <f t="shared" si="870"/>
        <v>63</v>
      </c>
      <c r="G605" s="14">
        <f>B607*D606/D607</f>
        <v>63</v>
      </c>
      <c r="H605" s="14">
        <f t="shared" si="871"/>
        <v>0</v>
      </c>
      <c r="I605" s="13">
        <v>0</v>
      </c>
      <c r="J605" s="13" t="s">
        <v>58</v>
      </c>
      <c r="K605" s="14"/>
    </row>
    <row r="606" spans="1:11" ht="15.75" customHeight="1">
      <c r="A606" s="13" t="s">
        <v>81</v>
      </c>
      <c r="B606" s="14">
        <v>63</v>
      </c>
      <c r="C606" s="14">
        <v>52</v>
      </c>
      <c r="D606" s="14">
        <f t="shared" si="872"/>
        <v>115</v>
      </c>
      <c r="F606" s="14">
        <f t="shared" ref="F606:F607" si="873">C605</f>
        <v>0</v>
      </c>
      <c r="G606" s="14">
        <f>C607*D605/D607</f>
        <v>0</v>
      </c>
      <c r="H606" s="14" t="e">
        <f t="shared" ref="H606:H607" si="874">((C605-G606)^2)/G606</f>
        <v>#DIV/0!</v>
      </c>
    </row>
    <row r="607" spans="1:11" ht="15.75" customHeight="1">
      <c r="A607" s="13" t="s">
        <v>47</v>
      </c>
      <c r="B607" s="14">
        <f t="shared" ref="B607:C607" si="875">SUM(B605:B606)</f>
        <v>63</v>
      </c>
      <c r="C607" s="14">
        <f t="shared" si="875"/>
        <v>52</v>
      </c>
      <c r="D607" s="14">
        <f t="shared" si="872"/>
        <v>115</v>
      </c>
      <c r="F607" s="16">
        <f t="shared" si="873"/>
        <v>52</v>
      </c>
      <c r="G607" s="16">
        <f>C607*D606/D607</f>
        <v>52</v>
      </c>
      <c r="H607" s="16">
        <f t="shared" si="874"/>
        <v>0</v>
      </c>
      <c r="I607" s="16"/>
    </row>
    <row r="608" spans="1:11" ht="15.75" customHeight="1">
      <c r="B608" s="12" t="s">
        <v>73</v>
      </c>
      <c r="C608" s="12" t="s">
        <v>57</v>
      </c>
      <c r="D608" s="13" t="s">
        <v>47</v>
      </c>
      <c r="E608" s="14">
        <f>(2-1)*(2-1)</f>
        <v>1</v>
      </c>
      <c r="F608" s="14">
        <f t="shared" ref="F608:F609" si="876">B609</f>
        <v>0</v>
      </c>
      <c r="G608" s="14">
        <f>B611*D609/D611</f>
        <v>0</v>
      </c>
      <c r="H608" s="14" t="e">
        <f t="shared" ref="H608:H609" si="877">((B609-G608)^2)/G608</f>
        <v>#DIV/0!</v>
      </c>
    </row>
    <row r="609" spans="1:11" ht="15.75" customHeight="1">
      <c r="A609" s="13" t="s">
        <v>88</v>
      </c>
      <c r="B609" s="14">
        <v>0</v>
      </c>
      <c r="C609" s="14">
        <v>0</v>
      </c>
      <c r="D609" s="14">
        <f t="shared" ref="D609:D611" si="878">SUM(B609:C609)</f>
        <v>0</v>
      </c>
      <c r="F609" s="14">
        <f t="shared" si="876"/>
        <v>52</v>
      </c>
      <c r="G609" s="14">
        <f>B611*D610/D611</f>
        <v>52</v>
      </c>
      <c r="H609" s="14">
        <f t="shared" si="877"/>
        <v>0</v>
      </c>
      <c r="I609" s="13">
        <v>0</v>
      </c>
      <c r="J609" s="13" t="s">
        <v>58</v>
      </c>
      <c r="K609" s="14"/>
    </row>
    <row r="610" spans="1:11" ht="15.75" customHeight="1">
      <c r="A610" s="13" t="s">
        <v>81</v>
      </c>
      <c r="B610" s="14">
        <v>52</v>
      </c>
      <c r="C610" s="14">
        <v>46</v>
      </c>
      <c r="D610" s="14">
        <f t="shared" si="878"/>
        <v>98</v>
      </c>
      <c r="F610" s="14">
        <f t="shared" ref="F610:F611" si="879">C609</f>
        <v>0</v>
      </c>
      <c r="G610" s="14">
        <f>C611*D609/D611</f>
        <v>0</v>
      </c>
      <c r="H610" s="14" t="e">
        <f t="shared" ref="H610:H611" si="880">((C609-G610)^2)/G610</f>
        <v>#DIV/0!</v>
      </c>
    </row>
    <row r="611" spans="1:11" ht="15.75" customHeight="1">
      <c r="A611" s="13" t="s">
        <v>47</v>
      </c>
      <c r="B611" s="14">
        <f t="shared" ref="B611:C611" si="881">SUM(B609:B610)</f>
        <v>52</v>
      </c>
      <c r="C611" s="14">
        <f t="shared" si="881"/>
        <v>46</v>
      </c>
      <c r="D611" s="14">
        <f t="shared" si="878"/>
        <v>98</v>
      </c>
      <c r="F611" s="16">
        <f t="shared" si="879"/>
        <v>46</v>
      </c>
      <c r="G611" s="16">
        <f>C611*D610/D611</f>
        <v>46</v>
      </c>
      <c r="H611" s="16">
        <f t="shared" si="880"/>
        <v>0</v>
      </c>
      <c r="I611" s="16"/>
    </row>
    <row r="612" spans="1:11" ht="15.75" customHeight="1">
      <c r="B612" s="12" t="s">
        <v>59</v>
      </c>
      <c r="C612" s="12" t="s">
        <v>73</v>
      </c>
      <c r="D612" s="13" t="s">
        <v>47</v>
      </c>
      <c r="E612" s="14">
        <f>(2-1)*(2-1)</f>
        <v>1</v>
      </c>
      <c r="F612" s="14">
        <f t="shared" ref="F612:F613" si="882">B613</f>
        <v>0</v>
      </c>
      <c r="G612" s="14">
        <f>B615*D613/D615</f>
        <v>0</v>
      </c>
      <c r="H612" s="14" t="e">
        <f t="shared" ref="H612:H613" si="883">((B613-G612)^2)/G612</f>
        <v>#DIV/0!</v>
      </c>
    </row>
    <row r="613" spans="1:11" ht="15.75" customHeight="1">
      <c r="A613" s="13" t="s">
        <v>88</v>
      </c>
      <c r="B613" s="14">
        <v>0</v>
      </c>
      <c r="C613" s="14">
        <v>0</v>
      </c>
      <c r="D613" s="14">
        <f t="shared" ref="D613:D615" si="884">SUM(B613:C613)</f>
        <v>0</v>
      </c>
      <c r="F613" s="14">
        <f t="shared" si="882"/>
        <v>72</v>
      </c>
      <c r="G613" s="14">
        <f>B615*D614/D615</f>
        <v>72</v>
      </c>
      <c r="H613" s="14">
        <f t="shared" si="883"/>
        <v>0</v>
      </c>
      <c r="I613" s="13">
        <v>0</v>
      </c>
      <c r="J613" s="13" t="s">
        <v>58</v>
      </c>
      <c r="K613" s="14"/>
    </row>
    <row r="614" spans="1:11" ht="15.75" customHeight="1">
      <c r="A614" s="13" t="s">
        <v>81</v>
      </c>
      <c r="B614" s="14">
        <v>72</v>
      </c>
      <c r="C614" s="14">
        <v>52</v>
      </c>
      <c r="D614" s="14">
        <f t="shared" si="884"/>
        <v>124</v>
      </c>
      <c r="F614" s="14">
        <f t="shared" ref="F614:F615" si="885">C613</f>
        <v>0</v>
      </c>
      <c r="G614" s="14">
        <f>C615*D613/D615</f>
        <v>0</v>
      </c>
      <c r="H614" s="14" t="e">
        <f t="shared" ref="H614:H615" si="886">((C613-G614)^2)/G614</f>
        <v>#DIV/0!</v>
      </c>
    </row>
    <row r="615" spans="1:11" ht="15.75" customHeight="1">
      <c r="A615" s="13" t="s">
        <v>47</v>
      </c>
      <c r="B615" s="14">
        <f t="shared" ref="B615:C615" si="887">SUM(B613:B614)</f>
        <v>72</v>
      </c>
      <c r="C615" s="14">
        <f t="shared" si="887"/>
        <v>52</v>
      </c>
      <c r="D615" s="14">
        <f t="shared" si="884"/>
        <v>124</v>
      </c>
      <c r="F615" s="16">
        <f t="shared" si="885"/>
        <v>52</v>
      </c>
      <c r="G615" s="16">
        <f>C615*D614/D615</f>
        <v>52</v>
      </c>
      <c r="H615" s="16">
        <f t="shared" si="886"/>
        <v>0</v>
      </c>
      <c r="I615" s="16"/>
    </row>
    <row r="616" spans="1:11" ht="15.75" customHeight="1">
      <c r="A616" s="28"/>
      <c r="B616" s="11"/>
      <c r="C616" s="11"/>
      <c r="D616" s="11"/>
      <c r="E616" s="11"/>
      <c r="F616" s="11"/>
      <c r="G616" s="29"/>
      <c r="H616" s="29"/>
      <c r="I616" s="29"/>
      <c r="J616" s="11"/>
      <c r="K616" s="11"/>
    </row>
    <row r="617" spans="1:11" ht="15.75" customHeight="1">
      <c r="B617" s="12" t="s">
        <v>51</v>
      </c>
      <c r="C617" s="12" t="s">
        <v>59</v>
      </c>
      <c r="D617" s="13" t="s">
        <v>47</v>
      </c>
      <c r="E617" s="14">
        <f>(2-1)*(2-1)</f>
        <v>1</v>
      </c>
      <c r="F617" s="14">
        <f t="shared" ref="F617:F618" si="888">B618</f>
        <v>43</v>
      </c>
      <c r="G617" s="14">
        <f>B620*D618/D620</f>
        <v>46.666666666666664</v>
      </c>
      <c r="H617" s="14">
        <f t="shared" ref="H617:H618" si="889">((B618-G617)^2)/G617</f>
        <v>0.28809523809523774</v>
      </c>
    </row>
    <row r="618" spans="1:11" ht="15.75" customHeight="1">
      <c r="A618" s="13" t="s">
        <v>89</v>
      </c>
      <c r="B618" s="14">
        <v>43</v>
      </c>
      <c r="C618" s="14">
        <v>57</v>
      </c>
      <c r="D618" s="14">
        <f t="shared" ref="D618:D620" si="890">SUM(B618:C618)</f>
        <v>100</v>
      </c>
      <c r="F618" s="14">
        <f t="shared" si="888"/>
        <v>20</v>
      </c>
      <c r="G618" s="14">
        <f>B620*D619/D620</f>
        <v>16.333333333333332</v>
      </c>
      <c r="H618" s="14">
        <f t="shared" si="889"/>
        <v>0.82312925170068085</v>
      </c>
      <c r="I618" s="13">
        <f>SUM(H617:H620)</f>
        <v>2.083545918367347</v>
      </c>
      <c r="J618" s="13" t="s">
        <v>58</v>
      </c>
    </row>
    <row r="619" spans="1:11" ht="15.75" customHeight="1">
      <c r="A619" s="13" t="s">
        <v>81</v>
      </c>
      <c r="B619" s="14">
        <v>20</v>
      </c>
      <c r="C619" s="14">
        <v>15</v>
      </c>
      <c r="D619" s="14">
        <f t="shared" si="890"/>
        <v>35</v>
      </c>
      <c r="F619" s="14">
        <f t="shared" ref="F619:F620" si="891">C618</f>
        <v>57</v>
      </c>
      <c r="G619" s="14">
        <f>C620*D618/D620</f>
        <v>53.333333333333336</v>
      </c>
      <c r="H619" s="14">
        <f t="shared" ref="H619:H620" si="892">((C618-G619)^2)/G619</f>
        <v>0.25208333333333299</v>
      </c>
    </row>
    <row r="620" spans="1:11" ht="15.75" customHeight="1">
      <c r="A620" s="13" t="s">
        <v>47</v>
      </c>
      <c r="B620" s="14">
        <f t="shared" ref="B620:C620" si="893">SUM(B618:B619)</f>
        <v>63</v>
      </c>
      <c r="C620" s="14">
        <f t="shared" si="893"/>
        <v>72</v>
      </c>
      <c r="D620" s="14">
        <f t="shared" si="890"/>
        <v>135</v>
      </c>
      <c r="F620" s="16">
        <f t="shared" si="891"/>
        <v>15</v>
      </c>
      <c r="G620" s="16">
        <f>C620*D619/D620</f>
        <v>18.666666666666668</v>
      </c>
      <c r="H620" s="16">
        <f t="shared" si="892"/>
        <v>0.72023809523809568</v>
      </c>
      <c r="I620" s="16"/>
    </row>
    <row r="621" spans="1:11" ht="15.75" customHeight="1">
      <c r="B621" s="12" t="s">
        <v>51</v>
      </c>
      <c r="C621" s="12" t="s">
        <v>57</v>
      </c>
      <c r="D621" s="13" t="s">
        <v>47</v>
      </c>
      <c r="E621" s="14">
        <f>(2-1)*(2-1)</f>
        <v>1</v>
      </c>
      <c r="F621" s="14">
        <f t="shared" ref="F621:F622" si="894">B622</f>
        <v>43</v>
      </c>
      <c r="G621" s="14">
        <f>B624*D622/D624</f>
        <v>42.192660550458719</v>
      </c>
      <c r="H621" s="14">
        <f t="shared" ref="H621:H622" si="895">((B622-G621)^2)/G621</f>
        <v>1.5448112972305389E-2</v>
      </c>
    </row>
    <row r="622" spans="1:11" ht="15.75" customHeight="1">
      <c r="A622" s="13" t="s">
        <v>89</v>
      </c>
      <c r="B622" s="14">
        <v>43</v>
      </c>
      <c r="C622" s="14">
        <v>30</v>
      </c>
      <c r="D622" s="14">
        <f t="shared" ref="D622:D624" si="896">SUM(B622:C622)</f>
        <v>73</v>
      </c>
      <c r="F622" s="14">
        <f t="shared" si="894"/>
        <v>20</v>
      </c>
      <c r="G622" s="14">
        <f>B624*D623/D624</f>
        <v>20.807339449541285</v>
      </c>
      <c r="H622" s="14">
        <f t="shared" si="895"/>
        <v>3.1325340193841762E-2</v>
      </c>
      <c r="I622" s="13">
        <f>SUM(H621:H624)</f>
        <v>0.11083274771978366</v>
      </c>
      <c r="J622" s="13" t="s">
        <v>58</v>
      </c>
      <c r="K622" s="14"/>
    </row>
    <row r="623" spans="1:11" ht="15.75" customHeight="1">
      <c r="A623" s="13" t="s">
        <v>81</v>
      </c>
      <c r="B623" s="14">
        <v>20</v>
      </c>
      <c r="C623" s="14">
        <v>16</v>
      </c>
      <c r="D623" s="14">
        <f t="shared" si="896"/>
        <v>36</v>
      </c>
      <c r="F623" s="14">
        <f t="shared" ref="F623:F624" si="897">C622</f>
        <v>30</v>
      </c>
      <c r="G623" s="14">
        <f>C624*D622/D624</f>
        <v>30.807339449541285</v>
      </c>
      <c r="H623" s="14">
        <f t="shared" ref="H623:H624" si="898">((C622-G623)^2)/G623</f>
        <v>2.1157198201201047E-2</v>
      </c>
    </row>
    <row r="624" spans="1:11" ht="15.75" customHeight="1">
      <c r="A624" s="13" t="s">
        <v>47</v>
      </c>
      <c r="B624" s="14">
        <f t="shared" ref="B624:C624" si="899">SUM(B622:B623)</f>
        <v>63</v>
      </c>
      <c r="C624" s="14">
        <f t="shared" si="899"/>
        <v>46</v>
      </c>
      <c r="D624" s="14">
        <f t="shared" si="896"/>
        <v>109</v>
      </c>
      <c r="F624" s="16">
        <f t="shared" si="897"/>
        <v>16</v>
      </c>
      <c r="G624" s="16">
        <f>C624*D623/D624</f>
        <v>15.192660550458715</v>
      </c>
      <c r="H624" s="16">
        <f t="shared" si="898"/>
        <v>4.2902096352435456E-2</v>
      </c>
      <c r="I624" s="16"/>
    </row>
    <row r="625" spans="1:11" ht="15.75" customHeight="1">
      <c r="B625" s="12" t="s">
        <v>59</v>
      </c>
      <c r="C625" s="12" t="s">
        <v>52</v>
      </c>
      <c r="D625" s="13" t="s">
        <v>47</v>
      </c>
      <c r="E625" s="14">
        <f>(2-1)*(2-1)</f>
        <v>1</v>
      </c>
      <c r="F625" s="14">
        <f t="shared" ref="F625:F626" si="900">B626</f>
        <v>57</v>
      </c>
      <c r="G625" s="14">
        <f>B628*D626/D628</f>
        <v>47.803278688524593</v>
      </c>
      <c r="H625" s="14">
        <f t="shared" ref="H625:H626" si="901">((B626-G625)^2)/G625</f>
        <v>1.7693280712406385</v>
      </c>
    </row>
    <row r="626" spans="1:11" ht="15.75" customHeight="1">
      <c r="A626" s="13" t="s">
        <v>89</v>
      </c>
      <c r="B626" s="14">
        <v>57</v>
      </c>
      <c r="C626" s="14">
        <v>24</v>
      </c>
      <c r="D626" s="14">
        <f t="shared" ref="D626:D628" si="902">SUM(B626:C626)</f>
        <v>81</v>
      </c>
      <c r="F626" s="14">
        <f t="shared" si="900"/>
        <v>15</v>
      </c>
      <c r="G626" s="14">
        <f>B628*D627/D628</f>
        <v>24.196721311475411</v>
      </c>
      <c r="H626" s="14">
        <f t="shared" si="901"/>
        <v>3.495501799280289</v>
      </c>
      <c r="I626" s="15">
        <f>SUM(H625:H628)</f>
        <v>12.846184884071064</v>
      </c>
      <c r="J626" s="15" t="s">
        <v>54</v>
      </c>
      <c r="K626" s="14" t="s">
        <v>55</v>
      </c>
    </row>
    <row r="627" spans="1:11" ht="15.75" customHeight="1">
      <c r="A627" s="13" t="s">
        <v>81</v>
      </c>
      <c r="B627" s="14">
        <v>15</v>
      </c>
      <c r="C627" s="14">
        <v>26</v>
      </c>
      <c r="D627" s="14">
        <f t="shared" si="902"/>
        <v>41</v>
      </c>
      <c r="F627" s="14">
        <f t="shared" ref="F627:F628" si="903">C626</f>
        <v>24</v>
      </c>
      <c r="G627" s="14">
        <f>C628*D626/D628</f>
        <v>33.196721311475407</v>
      </c>
      <c r="H627" s="14">
        <f t="shared" ref="H627:H628" si="904">((C626-G627)^2)/G627</f>
        <v>2.5478324225865197</v>
      </c>
    </row>
    <row r="628" spans="1:11" ht="15.75" customHeight="1">
      <c r="A628" s="13" t="s">
        <v>47</v>
      </c>
      <c r="B628" s="14">
        <f t="shared" ref="B628:C628" si="905">SUM(B626:B627)</f>
        <v>72</v>
      </c>
      <c r="C628" s="14">
        <f t="shared" si="905"/>
        <v>50</v>
      </c>
      <c r="D628" s="14">
        <f t="shared" si="902"/>
        <v>122</v>
      </c>
      <c r="F628" s="16">
        <f t="shared" si="903"/>
        <v>26</v>
      </c>
      <c r="G628" s="16">
        <f>C628*D627/D628</f>
        <v>16.803278688524589</v>
      </c>
      <c r="H628" s="16">
        <f t="shared" si="904"/>
        <v>5.0335225909636163</v>
      </c>
      <c r="I628" s="16"/>
    </row>
    <row r="629" spans="1:11" ht="15.75" customHeight="1">
      <c r="B629" s="12" t="s">
        <v>51</v>
      </c>
      <c r="C629" s="12" t="s">
        <v>52</v>
      </c>
      <c r="D629" s="13" t="s">
        <v>47</v>
      </c>
      <c r="E629" s="14">
        <f>(2-1)*(2-1)</f>
        <v>1</v>
      </c>
      <c r="F629" s="14">
        <f t="shared" ref="F629:F630" si="906">B630</f>
        <v>43</v>
      </c>
      <c r="G629" s="14">
        <f>B632*D630/D632</f>
        <v>37.353982300884958</v>
      </c>
      <c r="H629" s="14">
        <f t="shared" ref="H629:H630" si="907">((B630-G629)^2)/G629</f>
        <v>0.85339002417327525</v>
      </c>
    </row>
    <row r="630" spans="1:11" ht="15.75" customHeight="1">
      <c r="A630" s="13" t="s">
        <v>89</v>
      </c>
      <c r="B630" s="14">
        <v>43</v>
      </c>
      <c r="C630" s="14">
        <v>24</v>
      </c>
      <c r="D630" s="14">
        <f t="shared" ref="D630:D632" si="908">SUM(B630:C630)</f>
        <v>67</v>
      </c>
      <c r="F630" s="14">
        <f t="shared" si="906"/>
        <v>20</v>
      </c>
      <c r="G630" s="14">
        <f>B632*D631/D632</f>
        <v>25.646017699115045</v>
      </c>
      <c r="H630" s="14">
        <f t="shared" si="907"/>
        <v>1.2429811221654243</v>
      </c>
      <c r="I630" s="15">
        <f>SUM(H629:H632)</f>
        <v>4.7377987907254626</v>
      </c>
      <c r="J630" s="15" t="s">
        <v>54</v>
      </c>
      <c r="K630" s="27" t="s">
        <v>15</v>
      </c>
    </row>
    <row r="631" spans="1:11" ht="15.75" customHeight="1">
      <c r="A631" s="13" t="s">
        <v>81</v>
      </c>
      <c r="B631" s="14">
        <v>20</v>
      </c>
      <c r="C631" s="14">
        <v>26</v>
      </c>
      <c r="D631" s="14">
        <f t="shared" si="908"/>
        <v>46</v>
      </c>
      <c r="F631" s="14">
        <f t="shared" ref="F631:F632" si="909">C630</f>
        <v>24</v>
      </c>
      <c r="G631" s="14">
        <f>C632*D630/D632</f>
        <v>29.646017699115045</v>
      </c>
      <c r="H631" s="14">
        <f t="shared" ref="H631:H632" si="910">((C630-G631)^2)/G631</f>
        <v>1.0752714304583282</v>
      </c>
    </row>
    <row r="632" spans="1:11" ht="15.75" customHeight="1">
      <c r="A632" s="13" t="s">
        <v>47</v>
      </c>
      <c r="B632" s="14">
        <f t="shared" ref="B632:C632" si="911">SUM(B630:B631)</f>
        <v>63</v>
      </c>
      <c r="C632" s="14">
        <f t="shared" si="911"/>
        <v>50</v>
      </c>
      <c r="D632" s="14">
        <f t="shared" si="908"/>
        <v>113</v>
      </c>
      <c r="F632" s="16">
        <f t="shared" si="909"/>
        <v>26</v>
      </c>
      <c r="G632" s="16">
        <f>C632*D631/D632</f>
        <v>20.353982300884955</v>
      </c>
      <c r="H632" s="16">
        <f t="shared" si="910"/>
        <v>1.5661562139284346</v>
      </c>
      <c r="I632" s="16"/>
    </row>
    <row r="633" spans="1:11" ht="15.75" customHeight="1">
      <c r="B633" s="12" t="s">
        <v>52</v>
      </c>
      <c r="C633" s="12" t="s">
        <v>57</v>
      </c>
      <c r="D633" s="13" t="s">
        <v>47</v>
      </c>
      <c r="E633" s="14">
        <f>(2-1)*(2-1)</f>
        <v>1</v>
      </c>
      <c r="F633" s="14">
        <f t="shared" ref="F633:F634" si="912">B634</f>
        <v>24</v>
      </c>
      <c r="G633" s="14">
        <f>B636*D634/D636</f>
        <v>28.125</v>
      </c>
      <c r="H633" s="14">
        <f t="shared" ref="H633:H634" si="913">((B634-G633)^2)/G633</f>
        <v>0.60499999999999998</v>
      </c>
    </row>
    <row r="634" spans="1:11" ht="15.75" customHeight="1">
      <c r="A634" s="13" t="s">
        <v>89</v>
      </c>
      <c r="B634" s="14">
        <v>24</v>
      </c>
      <c r="C634" s="14">
        <v>30</v>
      </c>
      <c r="D634" s="14">
        <f t="shared" ref="D634:D636" si="914">SUM(B634:C634)</f>
        <v>54</v>
      </c>
      <c r="F634" s="14">
        <f t="shared" si="912"/>
        <v>26</v>
      </c>
      <c r="G634" s="14">
        <f>B636*D635/D636</f>
        <v>21.875</v>
      </c>
      <c r="H634" s="14">
        <f t="shared" si="913"/>
        <v>0.7778571428571428</v>
      </c>
      <c r="I634" s="13">
        <f>SUM(H633:H636)</f>
        <v>2.8859627329192548</v>
      </c>
      <c r="J634" s="13" t="s">
        <v>58</v>
      </c>
      <c r="K634" s="14"/>
    </row>
    <row r="635" spans="1:11" ht="15.75" customHeight="1">
      <c r="A635" s="13" t="s">
        <v>81</v>
      </c>
      <c r="B635" s="14">
        <v>26</v>
      </c>
      <c r="C635" s="14">
        <v>16</v>
      </c>
      <c r="D635" s="14">
        <f t="shared" si="914"/>
        <v>42</v>
      </c>
      <c r="F635" s="14">
        <f t="shared" ref="F635:F636" si="915">C634</f>
        <v>30</v>
      </c>
      <c r="G635" s="14">
        <f>C636*D634/D636</f>
        <v>25.875</v>
      </c>
      <c r="H635" s="14">
        <f t="shared" ref="H635:H636" si="916">((C634-G635)^2)/G635</f>
        <v>0.65760869565217395</v>
      </c>
    </row>
    <row r="636" spans="1:11" ht="15.75" customHeight="1">
      <c r="A636" s="13" t="s">
        <v>47</v>
      </c>
      <c r="B636" s="14">
        <f t="shared" ref="B636:C636" si="917">SUM(B634:B635)</f>
        <v>50</v>
      </c>
      <c r="C636" s="14">
        <f t="shared" si="917"/>
        <v>46</v>
      </c>
      <c r="D636" s="14">
        <f t="shared" si="914"/>
        <v>96</v>
      </c>
      <c r="F636" s="16">
        <f t="shared" si="915"/>
        <v>16</v>
      </c>
      <c r="G636" s="16">
        <f>C636*D635/D636</f>
        <v>20.125</v>
      </c>
      <c r="H636" s="16">
        <f t="shared" si="916"/>
        <v>0.84549689440993792</v>
      </c>
      <c r="I636" s="16"/>
    </row>
    <row r="637" spans="1:11" ht="15.75" customHeight="1">
      <c r="B637" s="12" t="s">
        <v>52</v>
      </c>
      <c r="C637" s="12" t="s">
        <v>73</v>
      </c>
      <c r="D637" s="13" t="s">
        <v>47</v>
      </c>
      <c r="E637" s="14">
        <f>(2-1)*(2-1)</f>
        <v>1</v>
      </c>
      <c r="F637" s="14">
        <f t="shared" ref="F637:F638" si="918">B638</f>
        <v>24</v>
      </c>
      <c r="G637" s="14">
        <f>B640*D638/D640</f>
        <v>33.823529411764703</v>
      </c>
      <c r="H637" s="14">
        <f t="shared" ref="H637:H638" si="919">((B638-G637)^2)/G637</f>
        <v>2.8530946291560086</v>
      </c>
    </row>
    <row r="638" spans="1:11" ht="15.75" customHeight="1">
      <c r="A638" s="13" t="s">
        <v>89</v>
      </c>
      <c r="B638" s="14">
        <v>24</v>
      </c>
      <c r="C638" s="14">
        <v>45</v>
      </c>
      <c r="D638" s="14">
        <f t="shared" ref="D638:D640" si="920">SUM(B638:C638)</f>
        <v>69</v>
      </c>
      <c r="F638" s="14">
        <f t="shared" si="918"/>
        <v>26</v>
      </c>
      <c r="G638" s="14">
        <f>B640*D639/D640</f>
        <v>16.176470588235293</v>
      </c>
      <c r="H638" s="14">
        <f t="shared" si="919"/>
        <v>5.9655614973262043</v>
      </c>
      <c r="I638" s="15">
        <f>SUM(H637:H640)</f>
        <v>17.298133171176648</v>
      </c>
      <c r="J638" s="15" t="s">
        <v>54</v>
      </c>
      <c r="K638" s="14" t="s">
        <v>55</v>
      </c>
    </row>
    <row r="639" spans="1:11" ht="15.75" customHeight="1">
      <c r="A639" s="13" t="s">
        <v>81</v>
      </c>
      <c r="B639" s="14">
        <v>26</v>
      </c>
      <c r="C639" s="14">
        <v>7</v>
      </c>
      <c r="D639" s="14">
        <f t="shared" si="920"/>
        <v>33</v>
      </c>
      <c r="F639" s="14">
        <f t="shared" ref="F639:F640" si="921">C638</f>
        <v>45</v>
      </c>
      <c r="G639" s="14">
        <f>C640*D638/D640</f>
        <v>35.176470588235297</v>
      </c>
      <c r="H639" s="14">
        <f t="shared" ref="H639:H640" si="922">((C638-G639)^2)/G639</f>
        <v>2.7433602203423155</v>
      </c>
    </row>
    <row r="640" spans="1:11" ht="15.75" customHeight="1">
      <c r="A640" s="13" t="s">
        <v>47</v>
      </c>
      <c r="B640" s="14">
        <f t="shared" ref="B640:C640" si="923">SUM(B638:B639)</f>
        <v>50</v>
      </c>
      <c r="C640" s="14">
        <f t="shared" si="923"/>
        <v>52</v>
      </c>
      <c r="D640" s="14">
        <f t="shared" si="920"/>
        <v>102</v>
      </c>
      <c r="F640" s="16">
        <f t="shared" si="921"/>
        <v>7</v>
      </c>
      <c r="G640" s="16">
        <f>C640*D639/D640</f>
        <v>16.823529411764707</v>
      </c>
      <c r="H640" s="16">
        <f t="shared" si="922"/>
        <v>5.736116824352119</v>
      </c>
      <c r="I640" s="16"/>
    </row>
    <row r="641" spans="1:11" ht="15.75" customHeight="1">
      <c r="B641" s="12" t="s">
        <v>59</v>
      </c>
      <c r="C641" s="12" t="s">
        <v>57</v>
      </c>
      <c r="D641" s="13" t="s">
        <v>47</v>
      </c>
      <c r="E641" s="14">
        <f>(2-1)*(2-1)</f>
        <v>1</v>
      </c>
      <c r="F641" s="14">
        <f t="shared" ref="F641:F642" si="924">B642</f>
        <v>57</v>
      </c>
      <c r="G641" s="14">
        <f>B644*D642/D644</f>
        <v>53.084745762711862</v>
      </c>
      <c r="H641" s="14">
        <f t="shared" ref="H641:H642" si="925">((B642-G641)^2)/G641</f>
        <v>0.28876875121761197</v>
      </c>
    </row>
    <row r="642" spans="1:11" ht="15.75" customHeight="1">
      <c r="A642" s="13" t="s">
        <v>89</v>
      </c>
      <c r="B642" s="14">
        <v>57</v>
      </c>
      <c r="C642" s="14">
        <v>30</v>
      </c>
      <c r="D642" s="14">
        <f t="shared" ref="D642:D644" si="926">SUM(B642:C642)</f>
        <v>87</v>
      </c>
      <c r="F642" s="14">
        <f t="shared" si="924"/>
        <v>15</v>
      </c>
      <c r="G642" s="14">
        <f>B644*D643/D644</f>
        <v>18.915254237288135</v>
      </c>
      <c r="H642" s="14">
        <f t="shared" si="925"/>
        <v>0.810415527610716</v>
      </c>
      <c r="I642" s="13">
        <f>SUM(H641:H644)</f>
        <v>2.819646628298754</v>
      </c>
      <c r="J642" s="13" t="s">
        <v>58</v>
      </c>
      <c r="K642" s="14"/>
    </row>
    <row r="643" spans="1:11" ht="15.75" customHeight="1">
      <c r="A643" s="13" t="s">
        <v>81</v>
      </c>
      <c r="B643" s="14">
        <v>15</v>
      </c>
      <c r="C643" s="14">
        <v>16</v>
      </c>
      <c r="D643" s="14">
        <f t="shared" si="926"/>
        <v>31</v>
      </c>
      <c r="F643" s="14">
        <f t="shared" ref="F643:F644" si="927">C642</f>
        <v>30</v>
      </c>
      <c r="G643" s="14">
        <f>C644*D642/D644</f>
        <v>33.915254237288138</v>
      </c>
      <c r="H643" s="14">
        <f t="shared" ref="H643:H644" si="928">((C642-G643)^2)/G643</f>
        <v>0.4519858714710448</v>
      </c>
    </row>
    <row r="644" spans="1:11" ht="15.75" customHeight="1">
      <c r="A644" s="13" t="s">
        <v>47</v>
      </c>
      <c r="B644" s="14">
        <f t="shared" ref="B644:C644" si="929">SUM(B642:B643)</f>
        <v>72</v>
      </c>
      <c r="C644" s="14">
        <f t="shared" si="929"/>
        <v>46</v>
      </c>
      <c r="D644" s="14">
        <f t="shared" si="926"/>
        <v>118</v>
      </c>
      <c r="F644" s="16">
        <f t="shared" si="927"/>
        <v>16</v>
      </c>
      <c r="G644" s="16">
        <f>C644*D643/D644</f>
        <v>12.084745762711865</v>
      </c>
      <c r="H644" s="16">
        <f t="shared" si="928"/>
        <v>1.2684764779993813</v>
      </c>
      <c r="I644" s="16"/>
    </row>
    <row r="645" spans="1:11" ht="15.75" customHeight="1">
      <c r="B645" s="12" t="s">
        <v>51</v>
      </c>
      <c r="C645" s="12" t="s">
        <v>73</v>
      </c>
      <c r="D645" s="13" t="s">
        <v>47</v>
      </c>
      <c r="E645" s="14">
        <f>(2-1)*(2-1)</f>
        <v>1</v>
      </c>
      <c r="F645" s="14">
        <f t="shared" ref="F645:F646" si="930">B646</f>
        <v>43</v>
      </c>
      <c r="G645" s="14">
        <f>B648*D646/D648</f>
        <v>48.208695652173915</v>
      </c>
      <c r="H645" s="14">
        <f t="shared" ref="H645:H646" si="931">((B646-G645)^2)/G645</f>
        <v>0.5627721312503926</v>
      </c>
    </row>
    <row r="646" spans="1:11" ht="15.75" customHeight="1">
      <c r="A646" s="13" t="s">
        <v>89</v>
      </c>
      <c r="B646" s="14">
        <v>43</v>
      </c>
      <c r="C646" s="14">
        <v>45</v>
      </c>
      <c r="D646" s="14">
        <f t="shared" ref="D646:D648" si="932">SUM(B646:C646)</f>
        <v>88</v>
      </c>
      <c r="F646" s="14">
        <f t="shared" si="930"/>
        <v>20</v>
      </c>
      <c r="G646" s="14">
        <f>B648*D647/D648</f>
        <v>14.791304347826086</v>
      </c>
      <c r="H646" s="14">
        <f t="shared" si="931"/>
        <v>1.8342202796309082</v>
      </c>
      <c r="I646" s="15">
        <f>SUM(H645:H648)</f>
        <v>5.3010409086797994</v>
      </c>
      <c r="J646" s="21" t="s">
        <v>54</v>
      </c>
      <c r="K646" s="14" t="s">
        <v>76</v>
      </c>
    </row>
    <row r="647" spans="1:11" ht="15.75" customHeight="1">
      <c r="A647" s="13" t="s">
        <v>81</v>
      </c>
      <c r="B647" s="14">
        <v>20</v>
      </c>
      <c r="C647" s="14">
        <v>7</v>
      </c>
      <c r="D647" s="14">
        <f t="shared" si="932"/>
        <v>27</v>
      </c>
      <c r="F647" s="14">
        <f t="shared" ref="F647:F648" si="933">C646</f>
        <v>45</v>
      </c>
      <c r="G647" s="14">
        <f>C648*D646/D648</f>
        <v>39.791304347826085</v>
      </c>
      <c r="H647" s="14">
        <f t="shared" ref="H647:H648" si="934">((C646-G647)^2)/G647</f>
        <v>0.68182008209182188</v>
      </c>
    </row>
    <row r="648" spans="1:11" ht="15.75" customHeight="1">
      <c r="A648" s="13" t="s">
        <v>47</v>
      </c>
      <c r="B648" s="14">
        <f t="shared" ref="B648:C648" si="935">SUM(B646:B647)</f>
        <v>63</v>
      </c>
      <c r="C648" s="14">
        <f t="shared" si="935"/>
        <v>52</v>
      </c>
      <c r="D648" s="14">
        <f t="shared" si="932"/>
        <v>115</v>
      </c>
      <c r="F648" s="16">
        <f t="shared" si="933"/>
        <v>7</v>
      </c>
      <c r="G648" s="16">
        <f>C648*D647/D648</f>
        <v>12.208695652173914</v>
      </c>
      <c r="H648" s="16">
        <f t="shared" si="934"/>
        <v>2.222228415706677</v>
      </c>
      <c r="I648" s="16"/>
    </row>
    <row r="649" spans="1:11" ht="15.75" customHeight="1">
      <c r="B649" s="12" t="s">
        <v>73</v>
      </c>
      <c r="C649" s="12" t="s">
        <v>57</v>
      </c>
      <c r="D649" s="13" t="s">
        <v>47</v>
      </c>
      <c r="E649" s="14">
        <f>(2-1)*(2-1)</f>
        <v>1</v>
      </c>
      <c r="F649" s="14">
        <f t="shared" ref="F649:F650" si="936">B650</f>
        <v>45</v>
      </c>
      <c r="G649" s="14">
        <f>B652*D650/D652</f>
        <v>39.795918367346935</v>
      </c>
      <c r="H649" s="14">
        <f t="shared" ref="H649:H650" si="937">((B650-G649)^2)/G649</f>
        <v>0.68053375196232435</v>
      </c>
    </row>
    <row r="650" spans="1:11" ht="15.75" customHeight="1">
      <c r="A650" s="13" t="s">
        <v>89</v>
      </c>
      <c r="B650" s="14">
        <v>45</v>
      </c>
      <c r="C650" s="14">
        <v>30</v>
      </c>
      <c r="D650" s="14">
        <f t="shared" ref="D650:D652" si="938">SUM(B650:C650)</f>
        <v>75</v>
      </c>
      <c r="F650" s="14">
        <f t="shared" si="936"/>
        <v>7</v>
      </c>
      <c r="G650" s="14">
        <f>B652*D651/D652</f>
        <v>12.204081632653061</v>
      </c>
      <c r="H650" s="14">
        <f t="shared" si="937"/>
        <v>2.2191317998771414</v>
      </c>
      <c r="I650" s="15">
        <f>SUM(H649:H652)</f>
        <v>6.177548349571035</v>
      </c>
      <c r="J650" s="21" t="s">
        <v>54</v>
      </c>
      <c r="K650" s="14" t="s">
        <v>72</v>
      </c>
    </row>
    <row r="651" spans="1:11" ht="15.75" customHeight="1">
      <c r="A651" s="13" t="s">
        <v>81</v>
      </c>
      <c r="B651" s="14">
        <v>7</v>
      </c>
      <c r="C651" s="14">
        <v>16</v>
      </c>
      <c r="D651" s="14">
        <f t="shared" si="938"/>
        <v>23</v>
      </c>
      <c r="F651" s="14">
        <f t="shared" ref="F651:F652" si="939">C650</f>
        <v>30</v>
      </c>
      <c r="G651" s="14">
        <f>C652*D650/D652</f>
        <v>35.204081632653065</v>
      </c>
      <c r="H651" s="14">
        <f t="shared" ref="H651:H652" si="940">((C650-G651)^2)/G651</f>
        <v>0.76929902395741001</v>
      </c>
    </row>
    <row r="652" spans="1:11" ht="15.75" customHeight="1">
      <c r="A652" s="13" t="s">
        <v>47</v>
      </c>
      <c r="B652" s="14">
        <f t="shared" ref="B652:C652" si="941">SUM(B650:B651)</f>
        <v>52</v>
      </c>
      <c r="C652" s="14">
        <f t="shared" si="941"/>
        <v>46</v>
      </c>
      <c r="D652" s="14">
        <f t="shared" si="938"/>
        <v>98</v>
      </c>
      <c r="F652" s="16">
        <f t="shared" si="939"/>
        <v>16</v>
      </c>
      <c r="G652" s="16">
        <f>C652*D651/D652</f>
        <v>10.795918367346939</v>
      </c>
      <c r="H652" s="16">
        <f t="shared" si="940"/>
        <v>2.5085837737741596</v>
      </c>
      <c r="I652" s="16"/>
    </row>
    <row r="653" spans="1:11" ht="15.75" customHeight="1">
      <c r="B653" s="12" t="s">
        <v>59</v>
      </c>
      <c r="C653" s="12" t="s">
        <v>73</v>
      </c>
      <c r="D653" s="13" t="s">
        <v>47</v>
      </c>
      <c r="E653" s="14">
        <f>(2-1)*(2-1)</f>
        <v>1</v>
      </c>
      <c r="F653" s="14">
        <f t="shared" ref="F653:F654" si="942">B654</f>
        <v>57</v>
      </c>
      <c r="G653" s="14">
        <f>B656*D654/D656</f>
        <v>59.225806451612904</v>
      </c>
      <c r="H653" s="14">
        <f t="shared" ref="H653:H654" si="943">((B654-G653)^2)/G653</f>
        <v>8.3649588867805227E-2</v>
      </c>
    </row>
    <row r="654" spans="1:11" ht="15.75" customHeight="1">
      <c r="A654" s="13" t="s">
        <v>89</v>
      </c>
      <c r="B654" s="14">
        <v>57</v>
      </c>
      <c r="C654" s="14">
        <v>45</v>
      </c>
      <c r="D654" s="14">
        <f t="shared" ref="D654:D656" si="944">SUM(B654:C654)</f>
        <v>102</v>
      </c>
      <c r="F654" s="14">
        <f t="shared" si="942"/>
        <v>15</v>
      </c>
      <c r="G654" s="14">
        <f>B656*D655/D656</f>
        <v>12.774193548387096</v>
      </c>
      <c r="H654" s="14">
        <f t="shared" si="943"/>
        <v>0.38782991202346068</v>
      </c>
      <c r="I654" s="13">
        <f>SUM(H653:H656)</f>
        <v>1.1242972713560957</v>
      </c>
      <c r="J654" s="13" t="s">
        <v>58</v>
      </c>
    </row>
    <row r="655" spans="1:11" ht="15.75" customHeight="1">
      <c r="A655" s="13" t="s">
        <v>81</v>
      </c>
      <c r="B655" s="14">
        <v>15</v>
      </c>
      <c r="C655" s="14">
        <v>7</v>
      </c>
      <c r="D655" s="14">
        <f t="shared" si="944"/>
        <v>22</v>
      </c>
      <c r="F655" s="14">
        <f t="shared" ref="F655:F656" si="945">C654</f>
        <v>45</v>
      </c>
      <c r="G655" s="14">
        <f>C656*D654/D656</f>
        <v>42.774193548387096</v>
      </c>
      <c r="H655" s="14">
        <f t="shared" ref="H655:H656" si="946">((C654-G655)^2)/G655</f>
        <v>0.11582250766311494</v>
      </c>
    </row>
    <row r="656" spans="1:11" ht="15.75" customHeight="1">
      <c r="A656" s="13" t="s">
        <v>47</v>
      </c>
      <c r="B656" s="14">
        <f t="shared" ref="B656:C656" si="947">SUM(B654:B655)</f>
        <v>72</v>
      </c>
      <c r="C656" s="14">
        <f t="shared" si="947"/>
        <v>52</v>
      </c>
      <c r="D656" s="14">
        <f t="shared" si="944"/>
        <v>124</v>
      </c>
      <c r="F656" s="16">
        <f t="shared" si="945"/>
        <v>7</v>
      </c>
      <c r="G656" s="16">
        <f>C656*D655/D656</f>
        <v>9.2258064516129039</v>
      </c>
      <c r="H656" s="16">
        <f t="shared" si="946"/>
        <v>0.53699526280171472</v>
      </c>
      <c r="I656" s="16"/>
    </row>
    <row r="657" spans="1:15" ht="15.7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N657" s="14"/>
      <c r="O657" s="14"/>
    </row>
    <row r="658" spans="1:15" ht="15.75" customHeight="1">
      <c r="B658" s="12" t="s">
        <v>59</v>
      </c>
      <c r="C658" s="12" t="s">
        <v>52</v>
      </c>
      <c r="D658" s="13" t="s">
        <v>47</v>
      </c>
      <c r="E658" s="14">
        <f>(2-1)*(2-1)</f>
        <v>1</v>
      </c>
      <c r="F658" s="14">
        <f t="shared" ref="F658:F659" si="948">B659</f>
        <v>15</v>
      </c>
      <c r="G658" s="14">
        <f>B661*D659/D661</f>
        <v>20.655737704918032</v>
      </c>
      <c r="H658" s="14">
        <f t="shared" ref="H658:H659" si="949">((B659-G658)^2)/G658</f>
        <v>1.5485948477751752</v>
      </c>
      <c r="L658" s="14"/>
      <c r="M658" s="14"/>
    </row>
    <row r="659" spans="1:15" ht="15.75" customHeight="1">
      <c r="A659" s="13" t="s">
        <v>90</v>
      </c>
      <c r="B659" s="14">
        <v>15</v>
      </c>
      <c r="C659" s="14">
        <v>20</v>
      </c>
      <c r="D659" s="14">
        <f t="shared" ref="D659:D661" si="950">SUM(B659:C659)</f>
        <v>35</v>
      </c>
      <c r="F659" s="14">
        <f t="shared" si="948"/>
        <v>57</v>
      </c>
      <c r="G659" s="14">
        <f>B661*D660/D661</f>
        <v>51.344262295081968</v>
      </c>
      <c r="H659" s="14">
        <f t="shared" si="949"/>
        <v>0.622997927265875</v>
      </c>
      <c r="I659" s="15">
        <f>SUM(H658:H661)</f>
        <v>5.2986863711001639</v>
      </c>
      <c r="J659" s="15" t="s">
        <v>54</v>
      </c>
      <c r="K659" s="14" t="s">
        <v>76</v>
      </c>
    </row>
    <row r="660" spans="1:15" ht="15.75" customHeight="1">
      <c r="A660" s="13" t="s">
        <v>81</v>
      </c>
      <c r="B660" s="14">
        <v>57</v>
      </c>
      <c r="C660" s="14">
        <v>30</v>
      </c>
      <c r="D660" s="14">
        <f t="shared" si="950"/>
        <v>87</v>
      </c>
      <c r="F660" s="14">
        <f t="shared" ref="F660:F661" si="951">C659</f>
        <v>20</v>
      </c>
      <c r="G660" s="14">
        <f>C661*D659/D661</f>
        <v>14.344262295081966</v>
      </c>
      <c r="H660" s="14">
        <f t="shared" ref="H660:H661" si="952">((C659-G660)^2)/G660</f>
        <v>2.2299765807962535</v>
      </c>
    </row>
    <row r="661" spans="1:15" ht="15.75" customHeight="1">
      <c r="A661" s="13" t="s">
        <v>47</v>
      </c>
      <c r="B661" s="14">
        <f t="shared" ref="B661:C661" si="953">SUM(B659:B660)</f>
        <v>72</v>
      </c>
      <c r="C661" s="14">
        <f t="shared" si="953"/>
        <v>50</v>
      </c>
      <c r="D661" s="14">
        <f t="shared" si="950"/>
        <v>122</v>
      </c>
      <c r="F661" s="16">
        <f t="shared" si="951"/>
        <v>30</v>
      </c>
      <c r="G661" s="16">
        <f>C661*D660/D661</f>
        <v>35.655737704918032</v>
      </c>
      <c r="H661" s="16">
        <f t="shared" si="952"/>
        <v>0.89711701526286003</v>
      </c>
      <c r="I661" s="16"/>
    </row>
    <row r="662" spans="1:15" ht="15.75" customHeight="1">
      <c r="B662" s="12" t="s">
        <v>51</v>
      </c>
      <c r="C662" s="12" t="s">
        <v>52</v>
      </c>
      <c r="D662" s="13" t="s">
        <v>47</v>
      </c>
      <c r="E662" s="14">
        <f>(2-1)*(2-1)</f>
        <v>1</v>
      </c>
      <c r="F662" s="14">
        <f t="shared" ref="F662:F663" si="954">B663</f>
        <v>20</v>
      </c>
      <c r="G662" s="14">
        <f>B665*D663/D665</f>
        <v>22.300884955752213</v>
      </c>
      <c r="H662" s="14">
        <f t="shared" ref="H662:H663" si="955">((B663-G662)^2)/G662</f>
        <v>0.23739289226014906</v>
      </c>
    </row>
    <row r="663" spans="1:15" ht="15.75" customHeight="1">
      <c r="A663" s="13" t="s">
        <v>90</v>
      </c>
      <c r="B663" s="14">
        <v>20</v>
      </c>
      <c r="C663" s="14">
        <v>20</v>
      </c>
      <c r="D663" s="14">
        <f t="shared" ref="D663:D665" si="956">SUM(B663:C663)</f>
        <v>40</v>
      </c>
      <c r="F663" s="14">
        <f t="shared" si="954"/>
        <v>43</v>
      </c>
      <c r="G663" s="14">
        <f>B665*D664/D665</f>
        <v>40.69911504424779</v>
      </c>
      <c r="H663" s="14">
        <f t="shared" si="955"/>
        <v>0.13007829712884841</v>
      </c>
      <c r="I663" s="13">
        <f>SUM(H662:H665)</f>
        <v>0.83048488801913445</v>
      </c>
      <c r="J663" s="13" t="s">
        <v>58</v>
      </c>
      <c r="K663" s="14" t="s">
        <v>91</v>
      </c>
    </row>
    <row r="664" spans="1:15" ht="15.75" customHeight="1">
      <c r="A664" s="13" t="s">
        <v>81</v>
      </c>
      <c r="B664" s="14">
        <v>43</v>
      </c>
      <c r="C664" s="14">
        <v>30</v>
      </c>
      <c r="D664" s="14">
        <f t="shared" si="956"/>
        <v>73</v>
      </c>
      <c r="F664" s="14">
        <f t="shared" ref="F664:F665" si="957">C663</f>
        <v>20</v>
      </c>
      <c r="G664" s="14">
        <f>C665*D663/D665</f>
        <v>17.699115044247787</v>
      </c>
      <c r="H664" s="14">
        <f t="shared" ref="H664:H665" si="958">((C663-G664)^2)/G664</f>
        <v>0.29911504424778784</v>
      </c>
    </row>
    <row r="665" spans="1:15" ht="15.75" customHeight="1">
      <c r="A665" s="13" t="s">
        <v>47</v>
      </c>
      <c r="B665" s="14">
        <f t="shared" ref="B665:C665" si="959">SUM(B663:B664)</f>
        <v>63</v>
      </c>
      <c r="C665" s="14">
        <f t="shared" si="959"/>
        <v>50</v>
      </c>
      <c r="D665" s="14">
        <f t="shared" si="956"/>
        <v>113</v>
      </c>
      <c r="F665" s="16">
        <f t="shared" si="957"/>
        <v>30</v>
      </c>
      <c r="G665" s="16">
        <f>C665*D664/D665</f>
        <v>32.30088495575221</v>
      </c>
      <c r="H665" s="16">
        <f t="shared" si="958"/>
        <v>0.16389865438234902</v>
      </c>
      <c r="I665" s="16"/>
    </row>
    <row r="666" spans="1:15" ht="15.75" customHeight="1">
      <c r="B666" s="12" t="s">
        <v>52</v>
      </c>
      <c r="C666" s="12" t="s">
        <v>57</v>
      </c>
      <c r="D666" s="13" t="s">
        <v>47</v>
      </c>
      <c r="E666" s="14">
        <f>(2-1)*(2-1)</f>
        <v>1</v>
      </c>
      <c r="F666" s="14">
        <f t="shared" ref="F666:F667" si="960">B667</f>
        <v>20</v>
      </c>
      <c r="G666" s="14">
        <f>B669*D667/D669</f>
        <v>18.75</v>
      </c>
      <c r="H666" s="14">
        <f t="shared" ref="H666:H667" si="961">((B667-G666)^2)/G666</f>
        <v>8.3333333333333329E-2</v>
      </c>
    </row>
    <row r="667" spans="1:15" ht="15.75" customHeight="1">
      <c r="A667" s="13" t="s">
        <v>90</v>
      </c>
      <c r="B667" s="14">
        <v>20</v>
      </c>
      <c r="C667" s="14">
        <v>16</v>
      </c>
      <c r="D667" s="14">
        <f t="shared" ref="D667:D669" si="962">SUM(B667:C667)</f>
        <v>36</v>
      </c>
      <c r="F667" s="14">
        <f t="shared" si="960"/>
        <v>30</v>
      </c>
      <c r="G667" s="14">
        <f>B669*D668/D669</f>
        <v>31.25</v>
      </c>
      <c r="H667" s="14">
        <f t="shared" si="961"/>
        <v>0.05</v>
      </c>
      <c r="I667" s="13">
        <f>SUM(H666:H669)</f>
        <v>0.27826086956521739</v>
      </c>
      <c r="J667" s="13" t="s">
        <v>58</v>
      </c>
      <c r="K667" s="14"/>
    </row>
    <row r="668" spans="1:15" ht="15.75" customHeight="1">
      <c r="A668" s="13" t="s">
        <v>81</v>
      </c>
      <c r="B668" s="14">
        <v>30</v>
      </c>
      <c r="C668" s="14">
        <v>30</v>
      </c>
      <c r="D668" s="14">
        <f t="shared" si="962"/>
        <v>60</v>
      </c>
      <c r="F668" s="14">
        <f t="shared" ref="F668:F669" si="963">C667</f>
        <v>16</v>
      </c>
      <c r="G668" s="14">
        <f>C669*D667/D669</f>
        <v>17.25</v>
      </c>
      <c r="H668" s="14">
        <f t="shared" ref="H668:H669" si="964">((C667-G668)^2)/G668</f>
        <v>9.0579710144927536E-2</v>
      </c>
    </row>
    <row r="669" spans="1:15" ht="15.75" customHeight="1">
      <c r="A669" s="13" t="s">
        <v>47</v>
      </c>
      <c r="B669" s="14">
        <f t="shared" ref="B669:C669" si="965">SUM(B667:B668)</f>
        <v>50</v>
      </c>
      <c r="C669" s="14">
        <f t="shared" si="965"/>
        <v>46</v>
      </c>
      <c r="D669" s="14">
        <f t="shared" si="962"/>
        <v>96</v>
      </c>
      <c r="F669" s="16">
        <f t="shared" si="963"/>
        <v>30</v>
      </c>
      <c r="G669" s="16">
        <f>C669*D668/D669</f>
        <v>28.75</v>
      </c>
      <c r="H669" s="16">
        <f t="shared" si="964"/>
        <v>5.434782608695652E-2</v>
      </c>
      <c r="I669" s="16"/>
    </row>
    <row r="670" spans="1:15" ht="15.75" customHeight="1">
      <c r="B670" s="12" t="s">
        <v>52</v>
      </c>
      <c r="C670" s="12" t="s">
        <v>73</v>
      </c>
      <c r="D670" s="13" t="s">
        <v>47</v>
      </c>
      <c r="E670" s="14">
        <f>(2-1)*(2-1)</f>
        <v>1</v>
      </c>
      <c r="F670" s="14">
        <f t="shared" ref="F670:F671" si="966">B671</f>
        <v>20</v>
      </c>
      <c r="G670" s="14">
        <f>B673*D671/D673</f>
        <v>13.235294117647058</v>
      </c>
      <c r="H670" s="14">
        <f t="shared" ref="H670:H671" si="967">((B671-G670)^2)/G670</f>
        <v>3.4575163398692821</v>
      </c>
    </row>
    <row r="671" spans="1:15" ht="15.75" customHeight="1">
      <c r="A671" s="13" t="s">
        <v>90</v>
      </c>
      <c r="B671" s="14">
        <v>20</v>
      </c>
      <c r="C671" s="14">
        <v>7</v>
      </c>
      <c r="D671" s="14">
        <f t="shared" ref="D671:D673" si="968">SUM(B671:C671)</f>
        <v>27</v>
      </c>
      <c r="F671" s="14">
        <f t="shared" si="966"/>
        <v>30</v>
      </c>
      <c r="G671" s="14">
        <f>B673*D672/D673</f>
        <v>36.764705882352942</v>
      </c>
      <c r="H671" s="14">
        <f t="shared" si="967"/>
        <v>1.2447058823529413</v>
      </c>
      <c r="I671" s="15">
        <f>SUM(H670:H673)</f>
        <v>9.2235897435897449</v>
      </c>
      <c r="J671" s="15" t="s">
        <v>54</v>
      </c>
      <c r="K671" s="14" t="s">
        <v>92</v>
      </c>
    </row>
    <row r="672" spans="1:15" ht="15.75" customHeight="1">
      <c r="A672" s="13" t="s">
        <v>81</v>
      </c>
      <c r="B672" s="14">
        <v>30</v>
      </c>
      <c r="C672" s="14">
        <v>45</v>
      </c>
      <c r="D672" s="14">
        <f t="shared" si="968"/>
        <v>75</v>
      </c>
      <c r="F672" s="14">
        <f t="shared" ref="F672:F673" si="969">C671</f>
        <v>7</v>
      </c>
      <c r="G672" s="14">
        <f>C673*D671/D673</f>
        <v>13.764705882352942</v>
      </c>
      <c r="H672" s="14">
        <f t="shared" ref="H672:H673" si="970">((C671-G672)^2)/G672</f>
        <v>3.3245349421820016</v>
      </c>
    </row>
    <row r="673" spans="1:15" ht="15.75" customHeight="1">
      <c r="A673" s="13" t="s">
        <v>47</v>
      </c>
      <c r="B673" s="14">
        <f t="shared" ref="B673:C673" si="971">SUM(B671:B672)</f>
        <v>50</v>
      </c>
      <c r="C673" s="14">
        <f t="shared" si="971"/>
        <v>52</v>
      </c>
      <c r="D673" s="14">
        <f t="shared" si="968"/>
        <v>102</v>
      </c>
      <c r="F673" s="16">
        <f t="shared" si="969"/>
        <v>45</v>
      </c>
      <c r="G673" s="16">
        <f>C673*D672/D673</f>
        <v>38.235294117647058</v>
      </c>
      <c r="H673" s="16">
        <f t="shared" si="970"/>
        <v>1.1968325791855206</v>
      </c>
      <c r="I673" s="16"/>
    </row>
    <row r="674" spans="1:15" ht="15.75" customHeight="1">
      <c r="B674" s="12" t="s">
        <v>51</v>
      </c>
      <c r="C674" s="12" t="s">
        <v>59</v>
      </c>
      <c r="D674" s="13" t="s">
        <v>47</v>
      </c>
      <c r="E674" s="14">
        <f>(2-1)*(2-1)</f>
        <v>1</v>
      </c>
      <c r="F674" s="14">
        <f t="shared" ref="F674:F675" si="972">B675</f>
        <v>20</v>
      </c>
      <c r="G674" s="14">
        <f>B677*D675/D677</f>
        <v>16.333333333333332</v>
      </c>
      <c r="H674" s="14">
        <f t="shared" ref="H674:H675" si="973">((B675-G674)^2)/G674</f>
        <v>0.82312925170068085</v>
      </c>
    </row>
    <row r="675" spans="1:15" ht="15.75" customHeight="1">
      <c r="A675" s="13" t="s">
        <v>90</v>
      </c>
      <c r="B675" s="14">
        <v>20</v>
      </c>
      <c r="C675" s="14">
        <v>15</v>
      </c>
      <c r="D675" s="14">
        <f t="shared" ref="D675:D677" si="974">SUM(B675:C675)</f>
        <v>35</v>
      </c>
      <c r="F675" s="14">
        <f t="shared" si="972"/>
        <v>43</v>
      </c>
      <c r="G675" s="14">
        <f>B677*D676/D677</f>
        <v>46.666666666666664</v>
      </c>
      <c r="H675" s="14">
        <f t="shared" si="973"/>
        <v>0.28809523809523774</v>
      </c>
      <c r="I675" s="13">
        <f>SUM(H674:H677)</f>
        <v>2.0835459183673475</v>
      </c>
      <c r="J675" s="13" t="s">
        <v>58</v>
      </c>
      <c r="K675" s="14"/>
    </row>
    <row r="676" spans="1:15" ht="15.75" customHeight="1">
      <c r="A676" s="13" t="s">
        <v>81</v>
      </c>
      <c r="B676" s="14">
        <v>43</v>
      </c>
      <c r="C676" s="14">
        <v>57</v>
      </c>
      <c r="D676" s="14">
        <f t="shared" si="974"/>
        <v>100</v>
      </c>
      <c r="F676" s="14">
        <f t="shared" ref="F676:F677" si="975">C675</f>
        <v>15</v>
      </c>
      <c r="G676" s="14">
        <f>C677*D675/D677</f>
        <v>18.666666666666668</v>
      </c>
      <c r="H676" s="14">
        <f t="shared" ref="H676:H677" si="976">((C675-G676)^2)/G676</f>
        <v>0.72023809523809568</v>
      </c>
    </row>
    <row r="677" spans="1:15" ht="15.75" customHeight="1">
      <c r="A677" s="13" t="s">
        <v>47</v>
      </c>
      <c r="B677" s="14">
        <f t="shared" ref="B677:C677" si="977">SUM(B675:B676)</f>
        <v>63</v>
      </c>
      <c r="C677" s="14">
        <f t="shared" si="977"/>
        <v>72</v>
      </c>
      <c r="D677" s="14">
        <f t="shared" si="974"/>
        <v>135</v>
      </c>
      <c r="F677" s="16">
        <f t="shared" si="975"/>
        <v>57</v>
      </c>
      <c r="G677" s="16">
        <f>C677*D676/D677</f>
        <v>53.333333333333336</v>
      </c>
      <c r="H677" s="16">
        <f t="shared" si="976"/>
        <v>0.25208333333333299</v>
      </c>
      <c r="I677" s="16"/>
      <c r="N677" s="14"/>
      <c r="O677" s="14"/>
    </row>
    <row r="678" spans="1:15" ht="15.75" customHeight="1">
      <c r="B678" s="12" t="s">
        <v>51</v>
      </c>
      <c r="C678" s="12" t="s">
        <v>57</v>
      </c>
      <c r="D678" s="13" t="s">
        <v>47</v>
      </c>
      <c r="E678" s="14">
        <f>(2-1)*(2-1)</f>
        <v>1</v>
      </c>
      <c r="F678" s="14">
        <f t="shared" ref="F678:F679" si="978">B679</f>
        <v>20</v>
      </c>
      <c r="G678" s="14">
        <f>B681*D679/D681</f>
        <v>20.807339449541285</v>
      </c>
      <c r="H678" s="14">
        <f t="shared" ref="H678:H679" si="979">((B679-G678)^2)/G678</f>
        <v>3.1325340193841762E-2</v>
      </c>
      <c r="L678" s="14"/>
      <c r="M678" s="14"/>
    </row>
    <row r="679" spans="1:15" ht="15.75" customHeight="1">
      <c r="A679" s="13" t="s">
        <v>90</v>
      </c>
      <c r="B679" s="14">
        <v>20</v>
      </c>
      <c r="C679" s="14">
        <v>16</v>
      </c>
      <c r="D679" s="14">
        <f t="shared" ref="D679:D681" si="980">SUM(B679:C679)</f>
        <v>36</v>
      </c>
      <c r="F679" s="14">
        <f t="shared" si="978"/>
        <v>43</v>
      </c>
      <c r="G679" s="14">
        <f>B681*D680/D681</f>
        <v>42.192660550458719</v>
      </c>
      <c r="H679" s="14">
        <f t="shared" si="979"/>
        <v>1.5448112972305389E-2</v>
      </c>
      <c r="I679" s="13">
        <f>SUM(H678:H681)</f>
        <v>0.11083274771978366</v>
      </c>
      <c r="J679" s="13" t="s">
        <v>58</v>
      </c>
    </row>
    <row r="680" spans="1:15" ht="15.75" customHeight="1">
      <c r="A680" s="13" t="s">
        <v>81</v>
      </c>
      <c r="B680" s="14">
        <v>43</v>
      </c>
      <c r="C680" s="14">
        <v>30</v>
      </c>
      <c r="D680" s="14">
        <f t="shared" si="980"/>
        <v>73</v>
      </c>
      <c r="F680" s="14">
        <f t="shared" ref="F680:F681" si="981">C679</f>
        <v>16</v>
      </c>
      <c r="G680" s="14">
        <f>C681*D679/D681</f>
        <v>15.192660550458715</v>
      </c>
      <c r="H680" s="14">
        <f t="shared" ref="H680:H681" si="982">((C679-G680)^2)/G680</f>
        <v>4.2902096352435456E-2</v>
      </c>
    </row>
    <row r="681" spans="1:15" ht="15.75" customHeight="1">
      <c r="A681" s="13" t="s">
        <v>47</v>
      </c>
      <c r="B681" s="14">
        <f t="shared" ref="B681:C681" si="983">SUM(B679:B680)</f>
        <v>63</v>
      </c>
      <c r="C681" s="14">
        <f t="shared" si="983"/>
        <v>46</v>
      </c>
      <c r="D681" s="14">
        <f t="shared" si="980"/>
        <v>109</v>
      </c>
      <c r="F681" s="16">
        <f t="shared" si="981"/>
        <v>30</v>
      </c>
      <c r="G681" s="16">
        <f>C681*D680/D681</f>
        <v>30.807339449541285</v>
      </c>
      <c r="H681" s="16">
        <f t="shared" si="982"/>
        <v>2.1157198201201047E-2</v>
      </c>
      <c r="I681" s="16"/>
      <c r="N681" s="14"/>
      <c r="O681" s="14"/>
    </row>
    <row r="682" spans="1:15" ht="15.75" customHeight="1">
      <c r="B682" s="12" t="s">
        <v>59</v>
      </c>
      <c r="C682" s="12" t="s">
        <v>57</v>
      </c>
      <c r="D682" s="13" t="s">
        <v>47</v>
      </c>
      <c r="E682" s="14">
        <f>(2-1)*(2-1)</f>
        <v>1</v>
      </c>
      <c r="F682" s="14">
        <f t="shared" ref="F682:F683" si="984">B683</f>
        <v>15</v>
      </c>
      <c r="G682" s="14">
        <f>B685*D683/D685</f>
        <v>18.915254237288135</v>
      </c>
      <c r="H682" s="14">
        <f t="shared" ref="H682:H683" si="985">((B683-G682)^2)/G682</f>
        <v>0.810415527610716</v>
      </c>
      <c r="L682" s="14"/>
      <c r="M682" s="14"/>
    </row>
    <row r="683" spans="1:15" ht="15.75" customHeight="1">
      <c r="A683" s="13" t="s">
        <v>90</v>
      </c>
      <c r="B683" s="14">
        <v>15</v>
      </c>
      <c r="C683" s="14">
        <v>16</v>
      </c>
      <c r="D683" s="14">
        <f t="shared" ref="D683:D685" si="986">SUM(B683:C683)</f>
        <v>31</v>
      </c>
      <c r="F683" s="14">
        <f t="shared" si="984"/>
        <v>57</v>
      </c>
      <c r="G683" s="14">
        <f>B685*D684/D685</f>
        <v>53.084745762711862</v>
      </c>
      <c r="H683" s="14">
        <f t="shared" si="985"/>
        <v>0.28876875121761197</v>
      </c>
      <c r="I683" s="13">
        <f>SUM(H682:H685)</f>
        <v>2.819646628298754</v>
      </c>
      <c r="J683" s="13" t="s">
        <v>58</v>
      </c>
    </row>
    <row r="684" spans="1:15" ht="15.75" customHeight="1">
      <c r="A684" s="13" t="s">
        <v>81</v>
      </c>
      <c r="B684" s="14">
        <v>57</v>
      </c>
      <c r="C684" s="14">
        <v>30</v>
      </c>
      <c r="D684" s="14">
        <f t="shared" si="986"/>
        <v>87</v>
      </c>
      <c r="F684" s="14">
        <f t="shared" ref="F684:F685" si="987">C683</f>
        <v>16</v>
      </c>
      <c r="G684" s="14">
        <f>C685*D683/D685</f>
        <v>12.084745762711865</v>
      </c>
      <c r="H684" s="14">
        <f t="shared" ref="H684:H685" si="988">((C683-G684)^2)/G684</f>
        <v>1.2684764779993813</v>
      </c>
    </row>
    <row r="685" spans="1:15" ht="15.75" customHeight="1">
      <c r="A685" s="13" t="s">
        <v>47</v>
      </c>
      <c r="B685" s="14">
        <f t="shared" ref="B685:C685" si="989">SUM(B683:B684)</f>
        <v>72</v>
      </c>
      <c r="C685" s="14">
        <f t="shared" si="989"/>
        <v>46</v>
      </c>
      <c r="D685" s="14">
        <f t="shared" si="986"/>
        <v>118</v>
      </c>
      <c r="F685" s="16">
        <f t="shared" si="987"/>
        <v>30</v>
      </c>
      <c r="G685" s="16">
        <f>C685*D684/D685</f>
        <v>33.915254237288138</v>
      </c>
      <c r="H685" s="16">
        <f t="shared" si="988"/>
        <v>0.4519858714710448</v>
      </c>
      <c r="I685" s="16"/>
      <c r="N685" s="14"/>
      <c r="O685" s="14"/>
    </row>
    <row r="686" spans="1:15" ht="15.75" customHeight="1">
      <c r="B686" s="12" t="s">
        <v>51</v>
      </c>
      <c r="C686" s="12" t="s">
        <v>73</v>
      </c>
      <c r="D686" s="13" t="s">
        <v>47</v>
      </c>
      <c r="E686" s="14">
        <f>(2-1)*(2-1)</f>
        <v>1</v>
      </c>
      <c r="F686" s="14">
        <f t="shared" ref="F686:F687" si="990">B687</f>
        <v>20</v>
      </c>
      <c r="G686" s="14">
        <f>B689*D687/D689</f>
        <v>14.791304347826086</v>
      </c>
      <c r="H686" s="14">
        <f t="shared" ref="H686:H687" si="991">((B687-G686)^2)/G686</f>
        <v>1.8342202796309082</v>
      </c>
      <c r="L686" s="14"/>
      <c r="M686" s="14"/>
    </row>
    <row r="687" spans="1:15" ht="15.75" customHeight="1">
      <c r="A687" s="13" t="s">
        <v>90</v>
      </c>
      <c r="B687" s="14">
        <v>20</v>
      </c>
      <c r="C687" s="14">
        <v>7</v>
      </c>
      <c r="D687" s="14">
        <f t="shared" ref="D687:D689" si="992">SUM(B687:C687)</f>
        <v>27</v>
      </c>
      <c r="F687" s="14">
        <f t="shared" si="990"/>
        <v>43</v>
      </c>
      <c r="G687" s="14">
        <f>B689*D688/D689</f>
        <v>48.208695652173915</v>
      </c>
      <c r="H687" s="14">
        <f t="shared" si="991"/>
        <v>0.5627721312503926</v>
      </c>
      <c r="I687" s="15">
        <f>SUM(H686:H689)</f>
        <v>5.3010409086797985</v>
      </c>
      <c r="J687" s="21" t="s">
        <v>54</v>
      </c>
      <c r="K687" s="14" t="s">
        <v>76</v>
      </c>
    </row>
    <row r="688" spans="1:15" ht="15.75" customHeight="1">
      <c r="A688" s="13" t="s">
        <v>81</v>
      </c>
      <c r="B688" s="14">
        <v>43</v>
      </c>
      <c r="C688" s="14">
        <v>45</v>
      </c>
      <c r="D688" s="14">
        <f t="shared" si="992"/>
        <v>88</v>
      </c>
      <c r="F688" s="14">
        <f t="shared" ref="F688:F689" si="993">C687</f>
        <v>7</v>
      </c>
      <c r="G688" s="14">
        <f>C689*D687/D689</f>
        <v>12.208695652173914</v>
      </c>
      <c r="H688" s="14">
        <f t="shared" ref="H688:H689" si="994">((C687-G688)^2)/G688</f>
        <v>2.222228415706677</v>
      </c>
    </row>
    <row r="689" spans="1:15" ht="15.75" customHeight="1">
      <c r="A689" s="13" t="s">
        <v>47</v>
      </c>
      <c r="B689" s="14">
        <f t="shared" ref="B689:C689" si="995">SUM(B687:B688)</f>
        <v>63</v>
      </c>
      <c r="C689" s="14">
        <f t="shared" si="995"/>
        <v>52</v>
      </c>
      <c r="D689" s="14">
        <f t="shared" si="992"/>
        <v>115</v>
      </c>
      <c r="F689" s="16">
        <f t="shared" si="993"/>
        <v>45</v>
      </c>
      <c r="G689" s="16">
        <f>C689*D688/D689</f>
        <v>39.791304347826085</v>
      </c>
      <c r="H689" s="16">
        <f t="shared" si="994"/>
        <v>0.68182008209182188</v>
      </c>
      <c r="I689" s="16"/>
      <c r="N689" s="14"/>
      <c r="O689" s="14"/>
    </row>
    <row r="690" spans="1:15" ht="15.75" customHeight="1">
      <c r="B690" s="12" t="s">
        <v>73</v>
      </c>
      <c r="C690" s="12" t="s">
        <v>57</v>
      </c>
      <c r="D690" s="13" t="s">
        <v>47</v>
      </c>
      <c r="E690" s="14">
        <f>(2-1)*(2-1)</f>
        <v>1</v>
      </c>
      <c r="F690" s="14">
        <f t="shared" ref="F690:F691" si="996">B691</f>
        <v>7</v>
      </c>
      <c r="G690" s="14">
        <f>B693*D691/D693</f>
        <v>12.204081632653061</v>
      </c>
      <c r="H690" s="14">
        <f t="shared" ref="H690:H691" si="997">((B691-G690)^2)/G690</f>
        <v>2.2191317998771414</v>
      </c>
      <c r="L690" s="14"/>
      <c r="M690" s="14"/>
    </row>
    <row r="691" spans="1:15" ht="15.75" customHeight="1">
      <c r="A691" s="13" t="s">
        <v>90</v>
      </c>
      <c r="B691" s="14">
        <v>7</v>
      </c>
      <c r="C691" s="14">
        <v>16</v>
      </c>
      <c r="D691" s="14">
        <f t="shared" ref="D691:D693" si="998">SUM(B691:C691)</f>
        <v>23</v>
      </c>
      <c r="F691" s="14">
        <f t="shared" si="996"/>
        <v>45</v>
      </c>
      <c r="G691" s="14">
        <f>B693*D692/D693</f>
        <v>39.795918367346935</v>
      </c>
      <c r="H691" s="14">
        <f t="shared" si="997"/>
        <v>0.68053375196232435</v>
      </c>
      <c r="I691" s="15">
        <f>SUM(H690:H693)</f>
        <v>6.177548349571035</v>
      </c>
      <c r="J691" s="21" t="s">
        <v>54</v>
      </c>
      <c r="K691" s="14" t="s">
        <v>72</v>
      </c>
    </row>
    <row r="692" spans="1:15" ht="15.75" customHeight="1">
      <c r="A692" s="13" t="s">
        <v>81</v>
      </c>
      <c r="B692" s="14">
        <v>45</v>
      </c>
      <c r="C692" s="14">
        <v>30</v>
      </c>
      <c r="D692" s="14">
        <f t="shared" si="998"/>
        <v>75</v>
      </c>
      <c r="F692" s="14">
        <f t="shared" ref="F692:F693" si="999">C691</f>
        <v>16</v>
      </c>
      <c r="G692" s="14">
        <f>C693*D691/D693</f>
        <v>10.795918367346939</v>
      </c>
      <c r="H692" s="14">
        <f t="shared" ref="H692:H693" si="1000">((C691-G692)^2)/G692</f>
        <v>2.5085837737741596</v>
      </c>
    </row>
    <row r="693" spans="1:15" ht="15.75" customHeight="1">
      <c r="A693" s="13" t="s">
        <v>47</v>
      </c>
      <c r="B693" s="14">
        <f t="shared" ref="B693:C693" si="1001">SUM(B691:B692)</f>
        <v>52</v>
      </c>
      <c r="C693" s="14">
        <f t="shared" si="1001"/>
        <v>46</v>
      </c>
      <c r="D693" s="14">
        <f t="shared" si="998"/>
        <v>98</v>
      </c>
      <c r="F693" s="16">
        <f t="shared" si="999"/>
        <v>30</v>
      </c>
      <c r="G693" s="16">
        <f>C693*D692/D693</f>
        <v>35.204081632653065</v>
      </c>
      <c r="H693" s="16">
        <f t="shared" si="1000"/>
        <v>0.76929902395741001</v>
      </c>
      <c r="I693" s="16"/>
      <c r="N693" s="14"/>
      <c r="O693" s="14"/>
    </row>
    <row r="694" spans="1:15" ht="15.75" customHeight="1">
      <c r="B694" s="12" t="s">
        <v>59</v>
      </c>
      <c r="C694" s="12" t="s">
        <v>73</v>
      </c>
      <c r="D694" s="13" t="s">
        <v>47</v>
      </c>
      <c r="E694" s="14">
        <f>(2-1)*(2-1)</f>
        <v>1</v>
      </c>
      <c r="F694" s="14">
        <f t="shared" ref="F694:F695" si="1002">B695</f>
        <v>15</v>
      </c>
      <c r="G694" s="14">
        <f>B697*D695/D697</f>
        <v>12.774193548387096</v>
      </c>
      <c r="H694" s="14">
        <f t="shared" ref="H694:H695" si="1003">((B695-G694)^2)/G694</f>
        <v>0.38782991202346068</v>
      </c>
      <c r="L694" s="14"/>
      <c r="M694" s="14"/>
    </row>
    <row r="695" spans="1:15" ht="15.75" customHeight="1">
      <c r="A695" s="13" t="s">
        <v>90</v>
      </c>
      <c r="B695" s="14">
        <v>15</v>
      </c>
      <c r="C695" s="14">
        <v>7</v>
      </c>
      <c r="D695" s="14">
        <f t="shared" ref="D695:D697" si="1004">SUM(B695:C695)</f>
        <v>22</v>
      </c>
      <c r="F695" s="14">
        <f t="shared" si="1002"/>
        <v>57</v>
      </c>
      <c r="G695" s="14">
        <f>B697*D696/D697</f>
        <v>59.225806451612904</v>
      </c>
      <c r="H695" s="14">
        <f t="shared" si="1003"/>
        <v>8.3649588867805227E-2</v>
      </c>
      <c r="I695" s="13">
        <f>SUM(H694:H697)</f>
        <v>1.1242972713560955</v>
      </c>
      <c r="J695" s="13" t="s">
        <v>58</v>
      </c>
    </row>
    <row r="696" spans="1:15" ht="15.75" customHeight="1">
      <c r="A696" s="13" t="s">
        <v>81</v>
      </c>
      <c r="B696" s="14">
        <v>57</v>
      </c>
      <c r="C696" s="14">
        <v>45</v>
      </c>
      <c r="D696" s="14">
        <f t="shared" si="1004"/>
        <v>102</v>
      </c>
      <c r="F696" s="14">
        <f t="shared" ref="F696:F697" si="1005">C695</f>
        <v>7</v>
      </c>
      <c r="G696" s="14">
        <f>C697*D695/D697</f>
        <v>9.2258064516129039</v>
      </c>
      <c r="H696" s="14">
        <f t="shared" ref="H696:H697" si="1006">((C695-G696)^2)/G696</f>
        <v>0.53699526280171472</v>
      </c>
    </row>
    <row r="697" spans="1:15" ht="15.75" customHeight="1">
      <c r="A697" s="13" t="s">
        <v>47</v>
      </c>
      <c r="B697" s="14">
        <f t="shared" ref="B697:C697" si="1007">SUM(B695:B696)</f>
        <v>72</v>
      </c>
      <c r="C697" s="14">
        <f t="shared" si="1007"/>
        <v>52</v>
      </c>
      <c r="D697" s="14">
        <f t="shared" si="1004"/>
        <v>124</v>
      </c>
      <c r="F697" s="16">
        <f t="shared" si="1005"/>
        <v>45</v>
      </c>
      <c r="G697" s="16">
        <f>C697*D696/D697</f>
        <v>42.774193548387096</v>
      </c>
      <c r="H697" s="16">
        <f t="shared" si="1006"/>
        <v>0.11582250766311494</v>
      </c>
      <c r="I697" s="16"/>
      <c r="N697" s="14"/>
      <c r="O697" s="14"/>
    </row>
    <row r="698" spans="1:15" ht="15.75" customHeight="1">
      <c r="A698" s="28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4"/>
      <c r="M698" s="14"/>
      <c r="N698" s="14"/>
      <c r="O698" s="14"/>
    </row>
    <row r="699" spans="1:15" ht="15.75" customHeight="1">
      <c r="B699" s="12" t="s">
        <v>59</v>
      </c>
      <c r="C699" s="12" t="s">
        <v>52</v>
      </c>
      <c r="D699" s="13" t="s">
        <v>47</v>
      </c>
      <c r="E699" s="14">
        <f>(2-1)*(2-1)</f>
        <v>1</v>
      </c>
      <c r="F699" s="14">
        <f t="shared" ref="F699:F700" si="1008">B700</f>
        <v>72</v>
      </c>
      <c r="G699" s="14">
        <f>B702*D700/D702</f>
        <v>77.365853658536579</v>
      </c>
      <c r="H699" s="14">
        <f t="shared" ref="H699:H700" si="1009">((B700-G699)^2)/G699</f>
        <v>0.37215882877618106</v>
      </c>
      <c r="L699" s="14"/>
      <c r="M699" s="14"/>
    </row>
    <row r="700" spans="1:15" ht="15.75" customHeight="1">
      <c r="A700" s="13" t="s">
        <v>24</v>
      </c>
      <c r="B700" s="14">
        <v>72</v>
      </c>
      <c r="C700" s="14">
        <v>50</v>
      </c>
      <c r="D700" s="14">
        <f t="shared" ref="D700:D702" si="1010">SUM(B700:C700)</f>
        <v>122</v>
      </c>
      <c r="F700" s="14">
        <f t="shared" si="1008"/>
        <v>162</v>
      </c>
      <c r="G700" s="14">
        <f>B702*D701/D702</f>
        <v>156.63414634146341</v>
      </c>
      <c r="H700" s="14">
        <f t="shared" si="1009"/>
        <v>0.18381934052912682</v>
      </c>
      <c r="I700" s="13">
        <f>SUM(H699:H702)</f>
        <v>1.5196736627678415</v>
      </c>
      <c r="J700" s="13" t="s">
        <v>58</v>
      </c>
      <c r="K700" s="14"/>
    </row>
    <row r="701" spans="1:15" ht="15.75" customHeight="1">
      <c r="A701" s="13" t="s">
        <v>93</v>
      </c>
      <c r="B701" s="14">
        <v>162</v>
      </c>
      <c r="C701" s="14">
        <v>85</v>
      </c>
      <c r="D701" s="14">
        <f t="shared" si="1010"/>
        <v>247</v>
      </c>
      <c r="F701" s="14">
        <f t="shared" ref="F701:F702" si="1011">C700</f>
        <v>50</v>
      </c>
      <c r="G701" s="14">
        <f>C702*D700/D702</f>
        <v>44.634146341463413</v>
      </c>
      <c r="H701" s="14">
        <f t="shared" ref="H701:H702" si="1012">((C700-G701)^2)/G701</f>
        <v>0.64507530321204887</v>
      </c>
    </row>
    <row r="702" spans="1:15" ht="15.75" customHeight="1">
      <c r="A702" s="13" t="s">
        <v>47</v>
      </c>
      <c r="B702" s="14">
        <f t="shared" ref="B702:C702" si="1013">SUM(B700:B701)</f>
        <v>234</v>
      </c>
      <c r="C702" s="14">
        <f t="shared" si="1013"/>
        <v>135</v>
      </c>
      <c r="D702" s="14">
        <f t="shared" si="1010"/>
        <v>369</v>
      </c>
      <c r="F702" s="16">
        <f t="shared" si="1011"/>
        <v>85</v>
      </c>
      <c r="G702" s="16">
        <f>C702*D701/D702</f>
        <v>90.365853658536579</v>
      </c>
      <c r="H702" s="16">
        <f t="shared" si="1012"/>
        <v>0.31862019025048482</v>
      </c>
      <c r="I702" s="16"/>
      <c r="N702" s="14"/>
      <c r="O702" s="14"/>
    </row>
    <row r="703" spans="1:15" ht="15.75" customHeight="1">
      <c r="B703" s="12" t="s">
        <v>51</v>
      </c>
      <c r="C703" s="12" t="s">
        <v>52</v>
      </c>
      <c r="D703" s="13" t="s">
        <v>47</v>
      </c>
      <c r="E703" s="14">
        <f>(2-1)*(2-1)</f>
        <v>1</v>
      </c>
      <c r="F703" s="14">
        <f t="shared" ref="F703:F704" si="1014">B704</f>
        <v>43</v>
      </c>
      <c r="G703" s="14">
        <f>B706*D704/D706</f>
        <v>29.59090909090909</v>
      </c>
      <c r="H703" s="14">
        <f t="shared" ref="H703:H704" si="1015">((B704-G703)^2)/G703</f>
        <v>6.0763161569613198</v>
      </c>
      <c r="L703" s="14"/>
      <c r="M703" s="14"/>
    </row>
    <row r="704" spans="1:15" ht="15.75" customHeight="1">
      <c r="A704" s="13" t="s">
        <v>24</v>
      </c>
      <c r="B704" s="14">
        <v>43</v>
      </c>
      <c r="C704" s="14">
        <v>50</v>
      </c>
      <c r="D704" s="14">
        <f t="shared" ref="D704:D706" si="1016">SUM(B704:C704)</f>
        <v>93</v>
      </c>
      <c r="F704" s="14">
        <f t="shared" si="1014"/>
        <v>20</v>
      </c>
      <c r="G704" s="14">
        <f>B706*D705/D706</f>
        <v>33.409090909090907</v>
      </c>
      <c r="H704" s="14">
        <f t="shared" si="1015"/>
        <v>5.3818800247371659</v>
      </c>
      <c r="I704" s="15">
        <f>SUM(H703:H706)</f>
        <v>16.805354399824445</v>
      </c>
      <c r="J704" s="21" t="s">
        <v>54</v>
      </c>
      <c r="K704" s="14" t="s">
        <v>55</v>
      </c>
    </row>
    <row r="705" spans="1:15" ht="15.75" customHeight="1">
      <c r="A705" s="13" t="s">
        <v>93</v>
      </c>
      <c r="B705" s="14">
        <v>20</v>
      </c>
      <c r="C705" s="14">
        <v>85</v>
      </c>
      <c r="D705" s="14">
        <f t="shared" si="1016"/>
        <v>105</v>
      </c>
      <c r="F705" s="14">
        <f t="shared" ref="F705:F706" si="1017">C704</f>
        <v>50</v>
      </c>
      <c r="G705" s="14">
        <f>C706*D704/D706</f>
        <v>63.409090909090907</v>
      </c>
      <c r="H705" s="14">
        <f t="shared" ref="H705:H706" si="1018">((C704-G705)^2)/G705</f>
        <v>2.8356142065819472</v>
      </c>
    </row>
    <row r="706" spans="1:15" ht="15.75" customHeight="1">
      <c r="A706" s="13" t="s">
        <v>47</v>
      </c>
      <c r="B706" s="14">
        <f t="shared" ref="B706:C706" si="1019">SUM(B704:B705)</f>
        <v>63</v>
      </c>
      <c r="C706" s="14">
        <f t="shared" si="1019"/>
        <v>135</v>
      </c>
      <c r="D706" s="14">
        <f t="shared" si="1016"/>
        <v>198</v>
      </c>
      <c r="F706" s="16">
        <f t="shared" si="1017"/>
        <v>85</v>
      </c>
      <c r="G706" s="16">
        <f>C706*D705/D706</f>
        <v>71.590909090909093</v>
      </c>
      <c r="H706" s="16">
        <f t="shared" si="1018"/>
        <v>2.5115440115440104</v>
      </c>
      <c r="I706" s="16"/>
      <c r="N706" s="14"/>
      <c r="O706" s="14"/>
    </row>
    <row r="707" spans="1:15" ht="15.75" customHeight="1">
      <c r="B707" s="12" t="s">
        <v>52</v>
      </c>
      <c r="C707" s="12" t="s">
        <v>57</v>
      </c>
      <c r="D707" s="13" t="s">
        <v>47</v>
      </c>
      <c r="E707" s="14">
        <f>(2-1)*(2-1)</f>
        <v>1</v>
      </c>
      <c r="F707" s="14">
        <f t="shared" ref="F707:F708" si="1020">B708</f>
        <v>50</v>
      </c>
      <c r="G707" s="14">
        <f>B710*D708/D710</f>
        <v>51.633466135458164</v>
      </c>
      <c r="H707" s="14">
        <f t="shared" ref="H707:H708" si="1021">((B708-G707)^2)/G707</f>
        <v>5.1676012001377003E-2</v>
      </c>
      <c r="L707" s="14"/>
      <c r="M707" s="14"/>
    </row>
    <row r="708" spans="1:15" ht="15.75" customHeight="1">
      <c r="A708" s="13" t="s">
        <v>24</v>
      </c>
      <c r="B708" s="14">
        <v>50</v>
      </c>
      <c r="C708" s="14">
        <v>46</v>
      </c>
      <c r="D708" s="14">
        <f t="shared" ref="D708:D710" si="1022">SUM(B708:C708)</f>
        <v>96</v>
      </c>
      <c r="F708" s="14">
        <f t="shared" si="1020"/>
        <v>85</v>
      </c>
      <c r="G708" s="14">
        <f>B710*D709/D710</f>
        <v>83.366533864541836</v>
      </c>
      <c r="H708" s="14">
        <f t="shared" si="1021"/>
        <v>3.2005788078272208E-2</v>
      </c>
      <c r="I708" s="13">
        <f>SUM(H707:H710)</f>
        <v>0.18107010189648234</v>
      </c>
      <c r="J708" s="13" t="s">
        <v>58</v>
      </c>
    </row>
    <row r="709" spans="1:15" ht="15.75" customHeight="1">
      <c r="A709" s="13" t="s">
        <v>93</v>
      </c>
      <c r="B709" s="14">
        <v>85</v>
      </c>
      <c r="C709" s="14">
        <v>70</v>
      </c>
      <c r="D709" s="14">
        <f t="shared" si="1022"/>
        <v>155</v>
      </c>
      <c r="F709" s="14">
        <f t="shared" ref="F709:F710" si="1023">C708</f>
        <v>46</v>
      </c>
      <c r="G709" s="14">
        <f>C710*D708/D710</f>
        <v>44.366533864541836</v>
      </c>
      <c r="H709" s="14">
        <f t="shared" ref="H709:H710" si="1024">((C708-G709)^2)/G709</f>
        <v>6.014018638091289E-2</v>
      </c>
      <c r="L709" s="14"/>
    </row>
    <row r="710" spans="1:15" ht="15.75" customHeight="1">
      <c r="A710" s="13" t="s">
        <v>47</v>
      </c>
      <c r="B710" s="14">
        <f t="shared" ref="B710:C710" si="1025">SUM(B708:B709)</f>
        <v>135</v>
      </c>
      <c r="C710" s="14">
        <f t="shared" si="1025"/>
        <v>116</v>
      </c>
      <c r="D710" s="14">
        <f t="shared" si="1022"/>
        <v>251</v>
      </c>
      <c r="F710" s="16">
        <f t="shared" si="1023"/>
        <v>70</v>
      </c>
      <c r="G710" s="16">
        <f>C710*D709/D710</f>
        <v>71.633466135458164</v>
      </c>
      <c r="H710" s="16">
        <f t="shared" si="1024"/>
        <v>3.7248115435920243E-2</v>
      </c>
      <c r="I710" s="16"/>
      <c r="N710" s="14"/>
      <c r="O710" s="14"/>
    </row>
    <row r="711" spans="1:15" ht="15.75" customHeight="1">
      <c r="B711" s="12" t="s">
        <v>52</v>
      </c>
      <c r="C711" s="12" t="s">
        <v>73</v>
      </c>
      <c r="D711" s="13" t="s">
        <v>47</v>
      </c>
      <c r="E711" s="14">
        <f>(2-1)*(2-1)</f>
        <v>1</v>
      </c>
      <c r="F711" s="14">
        <f t="shared" ref="F711:F712" si="1026">B712</f>
        <v>50</v>
      </c>
      <c r="G711" s="14">
        <f>B714*D712/D714</f>
        <v>48.146853146853147</v>
      </c>
      <c r="H711" s="14">
        <f t="shared" ref="H711:H712" si="1027">((B712-G711)^2)/G711</f>
        <v>7.1326639954090956E-2</v>
      </c>
      <c r="L711" s="14"/>
      <c r="M711" s="14"/>
    </row>
    <row r="712" spans="1:15" ht="15.75" customHeight="1">
      <c r="A712" s="13" t="s">
        <v>24</v>
      </c>
      <c r="B712" s="14">
        <v>50</v>
      </c>
      <c r="C712" s="14">
        <v>52</v>
      </c>
      <c r="D712" s="14">
        <f t="shared" ref="D712:D714" si="1028">SUM(B712:C712)</f>
        <v>102</v>
      </c>
      <c r="F712" s="14">
        <f t="shared" si="1026"/>
        <v>85</v>
      </c>
      <c r="G712" s="14">
        <f>B714*D713/D714</f>
        <v>86.853146853146853</v>
      </c>
      <c r="H712" s="14">
        <f t="shared" si="1027"/>
        <v>3.9539767800637379E-2</v>
      </c>
      <c r="I712" s="13">
        <f>SUM(H711:H714)</f>
        <v>0.20998538157518085</v>
      </c>
      <c r="J712" s="13" t="s">
        <v>58</v>
      </c>
      <c r="K712" s="14"/>
    </row>
    <row r="713" spans="1:15" ht="15.75" customHeight="1">
      <c r="A713" s="13" t="s">
        <v>93</v>
      </c>
      <c r="B713" s="14">
        <v>85</v>
      </c>
      <c r="C713" s="14">
        <v>99</v>
      </c>
      <c r="D713" s="14">
        <f t="shared" si="1028"/>
        <v>184</v>
      </c>
      <c r="F713" s="14">
        <f t="shared" ref="F713:F714" si="1029">C712</f>
        <v>52</v>
      </c>
      <c r="G713" s="14">
        <f>C714*D712/D714</f>
        <v>53.853146853146853</v>
      </c>
      <c r="H713" s="14">
        <f t="shared" ref="H713:H714" si="1030">((C712-G713)^2)/G713</f>
        <v>6.3768850290081322E-2</v>
      </c>
    </row>
    <row r="714" spans="1:15" ht="15.75" customHeight="1">
      <c r="A714" s="13" t="s">
        <v>47</v>
      </c>
      <c r="B714" s="14">
        <f t="shared" ref="B714:C714" si="1031">SUM(B712:B713)</f>
        <v>135</v>
      </c>
      <c r="C714" s="14">
        <f t="shared" si="1031"/>
        <v>151</v>
      </c>
      <c r="D714" s="14">
        <f t="shared" si="1028"/>
        <v>286</v>
      </c>
      <c r="F714" s="16">
        <f t="shared" si="1029"/>
        <v>99</v>
      </c>
      <c r="G714" s="16">
        <f>C714*D713/D714</f>
        <v>97.146853146853147</v>
      </c>
      <c r="H714" s="16">
        <f t="shared" si="1030"/>
        <v>3.5350123530371168E-2</v>
      </c>
      <c r="I714" s="16"/>
      <c r="N714" s="14"/>
      <c r="O714" s="14"/>
    </row>
    <row r="715" spans="1:15" ht="15.75" customHeight="1">
      <c r="B715" s="12" t="s">
        <v>51</v>
      </c>
      <c r="C715" s="12" t="s">
        <v>59</v>
      </c>
      <c r="D715" s="13" t="s">
        <v>47</v>
      </c>
      <c r="E715" s="14">
        <f>(2-1)*(2-1)</f>
        <v>1</v>
      </c>
      <c r="F715" s="14">
        <f t="shared" ref="F715:F716" si="1032">B716</f>
        <v>43</v>
      </c>
      <c r="G715" s="14">
        <f>B718*D716/D718</f>
        <v>24.393939393939394</v>
      </c>
      <c r="H715" s="14">
        <f t="shared" ref="H715:H716" si="1033">((B716-G715)^2)/G715</f>
        <v>14.191454921889703</v>
      </c>
      <c r="L715" s="14"/>
      <c r="M715" s="14"/>
    </row>
    <row r="716" spans="1:15" ht="15.75" customHeight="1">
      <c r="A716" s="13" t="s">
        <v>24</v>
      </c>
      <c r="B716" s="14">
        <v>43</v>
      </c>
      <c r="C716" s="14">
        <v>72</v>
      </c>
      <c r="D716" s="14">
        <f t="shared" ref="D716:D718" si="1034">SUM(B716:C716)</f>
        <v>115</v>
      </c>
      <c r="F716" s="14">
        <f t="shared" si="1032"/>
        <v>20</v>
      </c>
      <c r="G716" s="14">
        <f>B718*D717/D718</f>
        <v>38.606060606060609</v>
      </c>
      <c r="H716" s="14">
        <f t="shared" si="1033"/>
        <v>8.9671281099852536</v>
      </c>
      <c r="I716" s="15">
        <f>SUM(H715:H718)</f>
        <v>29.393586155841284</v>
      </c>
      <c r="J716" s="15" t="s">
        <v>54</v>
      </c>
      <c r="K716" s="27" t="s">
        <v>18</v>
      </c>
    </row>
    <row r="717" spans="1:15" ht="15.75" customHeight="1">
      <c r="A717" s="13" t="s">
        <v>93</v>
      </c>
      <c r="B717" s="14">
        <v>20</v>
      </c>
      <c r="C717" s="14">
        <v>162</v>
      </c>
      <c r="D717" s="14">
        <f t="shared" si="1034"/>
        <v>182</v>
      </c>
      <c r="F717" s="14">
        <f t="shared" ref="F717:F718" si="1035">C716</f>
        <v>72</v>
      </c>
      <c r="G717" s="14">
        <f>C718*D716/D718</f>
        <v>90.606060606060609</v>
      </c>
      <c r="H717" s="14">
        <f t="shared" ref="H717:H718" si="1036">((C716-G717)^2)/G717</f>
        <v>3.820776325124152</v>
      </c>
    </row>
    <row r="718" spans="1:15" ht="15.75" customHeight="1">
      <c r="A718" s="13" t="s">
        <v>47</v>
      </c>
      <c r="B718" s="14">
        <f t="shared" ref="B718:C718" si="1037">SUM(B716:B717)</f>
        <v>63</v>
      </c>
      <c r="C718" s="14">
        <f t="shared" si="1037"/>
        <v>234</v>
      </c>
      <c r="D718" s="14">
        <f t="shared" si="1034"/>
        <v>297</v>
      </c>
      <c r="F718" s="16">
        <f t="shared" si="1035"/>
        <v>162</v>
      </c>
      <c r="G718" s="16">
        <f>C718*D717/D718</f>
        <v>143.39393939393941</v>
      </c>
      <c r="H718" s="16">
        <f t="shared" si="1036"/>
        <v>2.4142267988421802</v>
      </c>
      <c r="I718" s="16"/>
      <c r="J718" s="16"/>
      <c r="K718" s="16"/>
      <c r="N718" s="14"/>
      <c r="O718" s="14"/>
    </row>
    <row r="719" spans="1:15" ht="15.75" customHeight="1">
      <c r="B719" s="12" t="s">
        <v>51</v>
      </c>
      <c r="C719" s="12" t="s">
        <v>57</v>
      </c>
      <c r="D719" s="13" t="s">
        <v>47</v>
      </c>
      <c r="E719" s="14">
        <f>(2-1)*(2-1)</f>
        <v>1</v>
      </c>
      <c r="F719" s="14">
        <f t="shared" ref="F719:F720" si="1038">B720</f>
        <v>43</v>
      </c>
      <c r="G719" s="14">
        <f>B722*D720/D722</f>
        <v>31.324022346368714</v>
      </c>
      <c r="H719" s="14">
        <f t="shared" ref="H719:H720" si="1039">((B720-G719)^2)/G719</f>
        <v>4.3522014082556435</v>
      </c>
      <c r="L719" s="14"/>
      <c r="M719" s="14"/>
    </row>
    <row r="720" spans="1:15" ht="15.75" customHeight="1">
      <c r="A720" s="13" t="s">
        <v>24</v>
      </c>
      <c r="B720" s="14">
        <v>43</v>
      </c>
      <c r="C720" s="14">
        <v>46</v>
      </c>
      <c r="D720" s="14">
        <f t="shared" ref="D720:D722" si="1040">SUM(B720:C720)</f>
        <v>89</v>
      </c>
      <c r="F720" s="14">
        <f t="shared" si="1038"/>
        <v>20</v>
      </c>
      <c r="G720" s="14">
        <f>B722*D721/D722</f>
        <v>31.675977653631286</v>
      </c>
      <c r="H720" s="14">
        <f t="shared" si="1039"/>
        <v>4.3038436148305799</v>
      </c>
      <c r="I720" s="15">
        <f>SUM(H719:H722)</f>
        <v>13.357172923555465</v>
      </c>
      <c r="J720" s="15" t="s">
        <v>54</v>
      </c>
      <c r="K720" s="27" t="s">
        <v>18</v>
      </c>
    </row>
    <row r="721" spans="1:15" ht="15.75" customHeight="1">
      <c r="A721" s="13" t="s">
        <v>93</v>
      </c>
      <c r="B721" s="14">
        <v>20</v>
      </c>
      <c r="C721" s="14">
        <v>70</v>
      </c>
      <c r="D721" s="14">
        <f t="shared" si="1040"/>
        <v>90</v>
      </c>
      <c r="F721" s="14">
        <f t="shared" ref="F721:F722" si="1041">C720</f>
        <v>46</v>
      </c>
      <c r="G721" s="14">
        <f>C722*D720/D722</f>
        <v>57.675977653631286</v>
      </c>
      <c r="H721" s="14">
        <f t="shared" ref="H721:H722" si="1042">((C720-G721)^2)/G721</f>
        <v>2.3636955924147025</v>
      </c>
      <c r="L721" s="14"/>
    </row>
    <row r="722" spans="1:15" ht="15.75" customHeight="1">
      <c r="A722" s="13" t="s">
        <v>47</v>
      </c>
      <c r="B722" s="14">
        <f t="shared" ref="B722:C722" si="1043">SUM(B720:B721)</f>
        <v>63</v>
      </c>
      <c r="C722" s="14">
        <f t="shared" si="1043"/>
        <v>116</v>
      </c>
      <c r="D722" s="14">
        <f t="shared" si="1040"/>
        <v>179</v>
      </c>
      <c r="F722" s="16">
        <f t="shared" si="1041"/>
        <v>70</v>
      </c>
      <c r="G722" s="16">
        <f>C722*D721/D722</f>
        <v>58.324022346368714</v>
      </c>
      <c r="H722" s="16">
        <f t="shared" si="1042"/>
        <v>2.3374323080545394</v>
      </c>
      <c r="I722" s="16"/>
      <c r="J722" s="16"/>
      <c r="K722" s="16"/>
      <c r="N722" s="14"/>
      <c r="O722" s="14"/>
    </row>
    <row r="723" spans="1:15" ht="15.75" customHeight="1">
      <c r="B723" s="12" t="s">
        <v>59</v>
      </c>
      <c r="C723" s="12" t="s">
        <v>57</v>
      </c>
      <c r="D723" s="13" t="s">
        <v>47</v>
      </c>
      <c r="E723" s="14">
        <f>(2-1)*(2-1)</f>
        <v>1</v>
      </c>
      <c r="F723" s="14">
        <f t="shared" ref="F723:F724" si="1044">B724</f>
        <v>72</v>
      </c>
      <c r="G723" s="14">
        <f>B726*D724/D726</f>
        <v>78.891428571428577</v>
      </c>
      <c r="H723" s="14">
        <f t="shared" ref="H723:H724" si="1045">((B724-G723)^2)/G723</f>
        <v>0.60198919724343547</v>
      </c>
      <c r="L723" s="14"/>
      <c r="M723" s="14"/>
    </row>
    <row r="724" spans="1:15" ht="15.75" customHeight="1">
      <c r="A724" s="13" t="s">
        <v>24</v>
      </c>
      <c r="B724" s="14">
        <v>72</v>
      </c>
      <c r="C724" s="14">
        <v>46</v>
      </c>
      <c r="D724" s="14">
        <f t="shared" ref="D724:D726" si="1046">SUM(B724:C724)</f>
        <v>118</v>
      </c>
      <c r="F724" s="14">
        <f t="shared" si="1044"/>
        <v>162</v>
      </c>
      <c r="G724" s="14">
        <f>B726*D725/D726</f>
        <v>155.10857142857142</v>
      </c>
      <c r="H724" s="14">
        <f t="shared" si="1045"/>
        <v>0.30618416066691978</v>
      </c>
      <c r="I724" s="13">
        <f>SUM(H723:H726)</f>
        <v>2.7401782350743451</v>
      </c>
      <c r="J724" s="13" t="s">
        <v>58</v>
      </c>
    </row>
    <row r="725" spans="1:15" ht="15.75" customHeight="1">
      <c r="A725" s="13" t="s">
        <v>93</v>
      </c>
      <c r="B725" s="14">
        <v>162</v>
      </c>
      <c r="C725" s="14">
        <v>70</v>
      </c>
      <c r="D725" s="14">
        <f t="shared" si="1046"/>
        <v>232</v>
      </c>
      <c r="F725" s="14">
        <f t="shared" ref="F725:F726" si="1047">C724</f>
        <v>46</v>
      </c>
      <c r="G725" s="14">
        <f>C726*D724/D726</f>
        <v>39.10857142857143</v>
      </c>
      <c r="H725" s="14">
        <f t="shared" ref="H725:H726" si="1048">((C724-G725)^2)/G725</f>
        <v>1.2143575185772724</v>
      </c>
    </row>
    <row r="726" spans="1:15" ht="15.75" customHeight="1">
      <c r="A726" s="13" t="s">
        <v>47</v>
      </c>
      <c r="B726" s="14">
        <f t="shared" ref="B726:C726" si="1049">SUM(B724:B725)</f>
        <v>234</v>
      </c>
      <c r="C726" s="14">
        <f t="shared" si="1049"/>
        <v>116</v>
      </c>
      <c r="D726" s="14">
        <f t="shared" si="1046"/>
        <v>350</v>
      </c>
      <c r="F726" s="16">
        <f t="shared" si="1047"/>
        <v>70</v>
      </c>
      <c r="G726" s="16">
        <f>C726*D725/D726</f>
        <v>76.891428571428577</v>
      </c>
      <c r="H726" s="16">
        <f t="shared" si="1048"/>
        <v>0.61764735858671749</v>
      </c>
      <c r="I726" s="16"/>
      <c r="J726" s="16"/>
      <c r="K726" s="16"/>
    </row>
    <row r="727" spans="1:15" ht="15.75" customHeight="1">
      <c r="B727" s="12" t="s">
        <v>51</v>
      </c>
      <c r="C727" s="12" t="s">
        <v>73</v>
      </c>
      <c r="D727" s="13" t="s">
        <v>47</v>
      </c>
      <c r="E727" s="14">
        <f>(2-1)*(2-1)</f>
        <v>1</v>
      </c>
      <c r="F727" s="14">
        <f t="shared" ref="F727:F728" si="1050">B728</f>
        <v>43</v>
      </c>
      <c r="G727" s="14">
        <f>B730*D728/D730</f>
        <v>27.967289719626169</v>
      </c>
      <c r="H727" s="14">
        <f t="shared" ref="H727:H728" si="1051">((B728-G727)^2)/G727</f>
        <v>8.0802387588909959</v>
      </c>
    </row>
    <row r="728" spans="1:15" ht="15.75" customHeight="1">
      <c r="A728" s="13" t="s">
        <v>24</v>
      </c>
      <c r="B728" s="14">
        <v>43</v>
      </c>
      <c r="C728" s="14">
        <v>52</v>
      </c>
      <c r="D728" s="14">
        <f t="shared" ref="D728:D730" si="1052">SUM(B728:C728)</f>
        <v>95</v>
      </c>
      <c r="F728" s="14">
        <f t="shared" si="1050"/>
        <v>20</v>
      </c>
      <c r="G728" s="14">
        <f>B730*D729/D730</f>
        <v>35.032710280373834</v>
      </c>
      <c r="H728" s="14">
        <f t="shared" si="1051"/>
        <v>6.4506107739045788</v>
      </c>
      <c r="I728" s="15">
        <f>SUM(H727:H730)</f>
        <v>20.593389404094392</v>
      </c>
      <c r="J728" s="15" t="s">
        <v>54</v>
      </c>
      <c r="K728" s="27" t="s">
        <v>18</v>
      </c>
    </row>
    <row r="729" spans="1:15" ht="15.75" customHeight="1">
      <c r="A729" s="13" t="s">
        <v>93</v>
      </c>
      <c r="B729" s="14">
        <v>20</v>
      </c>
      <c r="C729" s="14">
        <v>99</v>
      </c>
      <c r="D729" s="14">
        <f t="shared" si="1052"/>
        <v>119</v>
      </c>
      <c r="F729" s="14">
        <f t="shared" ref="F729:F730" si="1053">C728</f>
        <v>52</v>
      </c>
      <c r="G729" s="14">
        <f>C730*D728/D730</f>
        <v>67.032710280373834</v>
      </c>
      <c r="H729" s="14">
        <f t="shared" ref="H729:H730" si="1054">((C728-G729)^2)/G729</f>
        <v>3.3712254424512116</v>
      </c>
    </row>
    <row r="730" spans="1:15" ht="15.75" customHeight="1">
      <c r="A730" s="13" t="s">
        <v>47</v>
      </c>
      <c r="B730" s="14">
        <f t="shared" ref="B730:C730" si="1055">SUM(B728:B729)</f>
        <v>63</v>
      </c>
      <c r="C730" s="14">
        <f t="shared" si="1055"/>
        <v>151</v>
      </c>
      <c r="D730" s="14">
        <f t="shared" si="1052"/>
        <v>214</v>
      </c>
      <c r="F730" s="16">
        <f t="shared" si="1053"/>
        <v>99</v>
      </c>
      <c r="G730" s="16">
        <f>C730*D729/D730</f>
        <v>83.967289719626166</v>
      </c>
      <c r="H730" s="16">
        <f t="shared" si="1054"/>
        <v>2.6913144288476061</v>
      </c>
      <c r="I730" s="16"/>
      <c r="J730" s="16"/>
      <c r="K730" s="16"/>
    </row>
    <row r="731" spans="1:15" ht="15.75" customHeight="1">
      <c r="B731" s="12" t="s">
        <v>73</v>
      </c>
      <c r="C731" s="12" t="s">
        <v>57</v>
      </c>
      <c r="D731" s="13" t="s">
        <v>47</v>
      </c>
      <c r="E731" s="14">
        <f>(2-1)*(2-1)</f>
        <v>1</v>
      </c>
      <c r="F731" s="14">
        <f t="shared" ref="F731:F732" si="1056">B732</f>
        <v>52</v>
      </c>
      <c r="G731" s="14">
        <f>B734*D732/D734</f>
        <v>55.423220973782769</v>
      </c>
      <c r="H731" s="14">
        <f t="shared" ref="H731:H732" si="1057">((B732-G731)^2)/G731</f>
        <v>0.21143559738055467</v>
      </c>
    </row>
    <row r="732" spans="1:15" ht="15.75" customHeight="1">
      <c r="A732" s="13" t="s">
        <v>24</v>
      </c>
      <c r="B732" s="14">
        <v>52</v>
      </c>
      <c r="C732" s="14">
        <v>46</v>
      </c>
      <c r="D732" s="14">
        <f t="shared" ref="D732:D734" si="1058">SUM(B732:C732)</f>
        <v>98</v>
      </c>
      <c r="F732" s="14">
        <f t="shared" si="1056"/>
        <v>99</v>
      </c>
      <c r="G732" s="14">
        <f>B734*D733/D734</f>
        <v>95.576779026217224</v>
      </c>
      <c r="H732" s="14">
        <f t="shared" si="1057"/>
        <v>0.12260762451653519</v>
      </c>
      <c r="I732" s="13">
        <f>SUM(H731:H734)</f>
        <v>0.76887534695278437</v>
      </c>
      <c r="J732" s="13" t="s">
        <v>58</v>
      </c>
    </row>
    <row r="733" spans="1:15" ht="15.75" customHeight="1">
      <c r="A733" s="13" t="s">
        <v>93</v>
      </c>
      <c r="B733" s="14">
        <v>99</v>
      </c>
      <c r="C733" s="14">
        <v>70</v>
      </c>
      <c r="D733" s="14">
        <f t="shared" si="1058"/>
        <v>169</v>
      </c>
      <c r="F733" s="14">
        <f t="shared" ref="F733:F734" si="1059">C732</f>
        <v>46</v>
      </c>
      <c r="G733" s="14">
        <f>C734*D732/D734</f>
        <v>42.576779026217231</v>
      </c>
      <c r="H733" s="14">
        <f t="shared" ref="H733:H734" si="1060">((C732-G733)^2)/G733</f>
        <v>0.27523082072813582</v>
      </c>
    </row>
    <row r="734" spans="1:15" ht="15.75" customHeight="1">
      <c r="A734" s="13" t="s">
        <v>47</v>
      </c>
      <c r="B734" s="14">
        <f t="shared" ref="B734:C734" si="1061">SUM(B732:B733)</f>
        <v>151</v>
      </c>
      <c r="C734" s="14">
        <f t="shared" si="1061"/>
        <v>116</v>
      </c>
      <c r="D734" s="14">
        <f t="shared" si="1058"/>
        <v>267</v>
      </c>
      <c r="F734" s="16">
        <f t="shared" si="1059"/>
        <v>70</v>
      </c>
      <c r="G734" s="16">
        <f>C734*D733/D734</f>
        <v>73.423220973782776</v>
      </c>
      <c r="H734" s="16">
        <f t="shared" si="1060"/>
        <v>0.15960130432755873</v>
      </c>
      <c r="I734" s="16"/>
      <c r="J734" s="16"/>
      <c r="K734" s="16"/>
    </row>
    <row r="735" spans="1:15" ht="15.75" customHeight="1">
      <c r="B735" s="12" t="s">
        <v>59</v>
      </c>
      <c r="C735" s="12" t="s">
        <v>73</v>
      </c>
      <c r="D735" s="13" t="s">
        <v>47</v>
      </c>
      <c r="E735" s="14">
        <f>(2-1)*(2-1)</f>
        <v>1</v>
      </c>
      <c r="F735" s="14">
        <f t="shared" ref="F735:F736" si="1062">B736</f>
        <v>72</v>
      </c>
      <c r="G735" s="14">
        <f>B738*D736/D738</f>
        <v>75.366233766233762</v>
      </c>
      <c r="H735" s="14">
        <f t="shared" ref="H735:H736" si="1063">((B736-G735)^2)/G735</f>
        <v>0.15035287293351773</v>
      </c>
    </row>
    <row r="736" spans="1:15" ht="15.75" customHeight="1">
      <c r="A736" s="13" t="s">
        <v>24</v>
      </c>
      <c r="B736" s="14">
        <v>72</v>
      </c>
      <c r="C736" s="14">
        <v>52</v>
      </c>
      <c r="D736" s="14">
        <f t="shared" ref="D736:D738" si="1064">SUM(B736:C736)</f>
        <v>124</v>
      </c>
      <c r="F736" s="14">
        <f t="shared" si="1062"/>
        <v>162</v>
      </c>
      <c r="G736" s="14">
        <f>B738*D737/D738</f>
        <v>158.63376623376624</v>
      </c>
      <c r="H736" s="14">
        <f t="shared" si="1063"/>
        <v>7.1432016259602285E-2</v>
      </c>
      <c r="I736" s="13">
        <f>SUM(H735:H738)</f>
        <v>0.56547802873742614</v>
      </c>
      <c r="J736" s="13" t="s">
        <v>58</v>
      </c>
    </row>
    <row r="737" spans="1:11" ht="15.75" customHeight="1">
      <c r="A737" s="13" t="s">
        <v>93</v>
      </c>
      <c r="B737" s="14">
        <v>162</v>
      </c>
      <c r="C737" s="14">
        <v>99</v>
      </c>
      <c r="D737" s="14">
        <f t="shared" si="1064"/>
        <v>261</v>
      </c>
      <c r="F737" s="14">
        <f t="shared" ref="F737:F738" si="1065">C736</f>
        <v>52</v>
      </c>
      <c r="G737" s="14">
        <f>C738*D736/D738</f>
        <v>48.633766233766231</v>
      </c>
      <c r="H737" s="14">
        <f t="shared" ref="H737:H738" si="1066">((C736-G737)^2)/G737</f>
        <v>0.23299716732743905</v>
      </c>
    </row>
    <row r="738" spans="1:11" ht="15.75" customHeight="1">
      <c r="A738" s="13" t="s">
        <v>47</v>
      </c>
      <c r="B738" s="14">
        <f t="shared" ref="B738:C738" si="1067">SUM(B736:B737)</f>
        <v>234</v>
      </c>
      <c r="C738" s="14">
        <f t="shared" si="1067"/>
        <v>151</v>
      </c>
      <c r="D738" s="14">
        <f t="shared" si="1064"/>
        <v>385</v>
      </c>
      <c r="F738" s="16">
        <f t="shared" si="1065"/>
        <v>99</v>
      </c>
      <c r="G738" s="16">
        <f>C738*D737/D738</f>
        <v>102.36623376623376</v>
      </c>
      <c r="H738" s="16">
        <f t="shared" si="1066"/>
        <v>0.11069597221686713</v>
      </c>
      <c r="I738" s="16"/>
      <c r="J738" s="16"/>
      <c r="K738" s="16"/>
    </row>
    <row r="739" spans="1:11" ht="15.7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</row>
    <row r="740" spans="1:11" ht="15.75" customHeight="1">
      <c r="B740" s="12" t="s">
        <v>51</v>
      </c>
      <c r="C740" s="12" t="s">
        <v>52</v>
      </c>
      <c r="D740" s="13" t="s">
        <v>47</v>
      </c>
      <c r="E740" s="14">
        <f>(2-1)*(2-1)</f>
        <v>1</v>
      </c>
      <c r="F740" s="14">
        <f t="shared" ref="F740:F741" si="1068">B741</f>
        <v>63</v>
      </c>
      <c r="G740" s="14">
        <f>B743*D741/D743</f>
        <v>47.905449451822321</v>
      </c>
      <c r="H740" s="14">
        <f t="shared" ref="H740:H741" si="1069">((B741-G740)^2)/G740</f>
        <v>4.75614901558603</v>
      </c>
    </row>
    <row r="741" spans="1:11" ht="15.75" customHeight="1">
      <c r="A741" s="13" t="s">
        <v>24</v>
      </c>
      <c r="B741" s="14">
        <v>63</v>
      </c>
      <c r="C741" s="14">
        <v>50</v>
      </c>
      <c r="D741" s="14">
        <f t="shared" ref="D741:D743" si="1070">SUM(B741:C741)</f>
        <v>113</v>
      </c>
      <c r="F741" s="14">
        <f t="shared" si="1068"/>
        <v>15675</v>
      </c>
      <c r="G741" s="14">
        <f>B743*D742/D743</f>
        <v>15690.094550548178</v>
      </c>
      <c r="H741" s="14">
        <f t="shared" si="1069"/>
        <v>1.4521611422891772E-2</v>
      </c>
      <c r="I741" s="15">
        <f>SUM(H740:H743)</f>
        <v>8.281580813020911</v>
      </c>
      <c r="J741" s="15" t="s">
        <v>54</v>
      </c>
      <c r="K741" s="14" t="s">
        <v>92</v>
      </c>
    </row>
    <row r="742" spans="1:11" ht="15.75" customHeight="1">
      <c r="A742" s="13" t="s">
        <v>56</v>
      </c>
      <c r="B742" s="14">
        <v>15675</v>
      </c>
      <c r="C742" s="14">
        <v>21335</v>
      </c>
      <c r="D742" s="14">
        <f t="shared" si="1070"/>
        <v>37010</v>
      </c>
      <c r="F742" s="14">
        <f t="shared" ref="F742:F743" si="1071">C741</f>
        <v>50</v>
      </c>
      <c r="G742" s="14">
        <f>C743*D741/D743</f>
        <v>65.094550548177679</v>
      </c>
      <c r="H742" s="14">
        <f t="shared" ref="H742:H743" si="1072">((C741-G742)^2)/G742</f>
        <v>3.5002232035208301</v>
      </c>
    </row>
    <row r="743" spans="1:11" ht="15.75" customHeight="1">
      <c r="A743" s="13" t="s">
        <v>47</v>
      </c>
      <c r="B743" s="14">
        <f t="shared" ref="B743:C743" si="1073">SUM(B741:B742)</f>
        <v>15738</v>
      </c>
      <c r="C743" s="14">
        <f t="shared" si="1073"/>
        <v>21385</v>
      </c>
      <c r="D743" s="14">
        <f t="shared" si="1070"/>
        <v>37123</v>
      </c>
      <c r="F743" s="16">
        <f t="shared" si="1071"/>
        <v>21335</v>
      </c>
      <c r="G743" s="16">
        <f>C743*D742/D743</f>
        <v>21319.905449451824</v>
      </c>
      <c r="H743" s="16">
        <f t="shared" si="1072"/>
        <v>1.0686982491158082E-2</v>
      </c>
      <c r="I743" s="16"/>
      <c r="J743" s="16"/>
      <c r="K743" s="16"/>
    </row>
    <row r="744" spans="1:11" ht="15.75" customHeight="1">
      <c r="B744" s="12" t="s">
        <v>52</v>
      </c>
      <c r="C744" s="12" t="s">
        <v>57</v>
      </c>
      <c r="D744" s="13" t="s">
        <v>47</v>
      </c>
      <c r="E744" s="14">
        <f>(2-1)*(2-1)</f>
        <v>1</v>
      </c>
      <c r="F744" s="14">
        <f t="shared" ref="F744:F745" si="1074">B745</f>
        <v>50</v>
      </c>
      <c r="G744" s="14">
        <f>B747*D745/D747</f>
        <v>56.974440096578135</v>
      </c>
      <c r="H744" s="14">
        <f t="shared" ref="H744:H745" si="1075">((B745-G744)^2)/G744</f>
        <v>0.85376555835040657</v>
      </c>
    </row>
    <row r="745" spans="1:11" ht="15.75" customHeight="1">
      <c r="A745" s="13" t="s">
        <v>24</v>
      </c>
      <c r="B745" s="14">
        <v>50</v>
      </c>
      <c r="C745" s="14">
        <v>46</v>
      </c>
      <c r="D745" s="14">
        <f t="shared" ref="D745:D747" si="1076">SUM(B745:C745)</f>
        <v>96</v>
      </c>
      <c r="F745" s="14">
        <f t="shared" si="1074"/>
        <v>21335</v>
      </c>
      <c r="G745" s="14">
        <f>B747*D746/D747</f>
        <v>21328.025559903421</v>
      </c>
      <c r="H745" s="14">
        <f t="shared" si="1075"/>
        <v>2.2806993795159332E-3</v>
      </c>
      <c r="I745" s="13">
        <f>SUM(H744:H747)</f>
        <v>2.1058106775520389</v>
      </c>
      <c r="J745" s="13" t="s">
        <v>58</v>
      </c>
      <c r="K745" s="14"/>
    </row>
    <row r="746" spans="1:11" ht="15.75" customHeight="1">
      <c r="A746" s="13" t="s">
        <v>56</v>
      </c>
      <c r="B746" s="14">
        <v>21335</v>
      </c>
      <c r="C746" s="14">
        <f>14648-46</f>
        <v>14602</v>
      </c>
      <c r="D746" s="14">
        <f t="shared" si="1076"/>
        <v>35937</v>
      </c>
      <c r="F746" s="14">
        <f t="shared" ref="F746:F747" si="1077">C745</f>
        <v>46</v>
      </c>
      <c r="G746" s="14">
        <f>C747*D745/D747</f>
        <v>39.025559903421865</v>
      </c>
      <c r="H746" s="14">
        <f t="shared" ref="H746:H747" si="1078">((C745-G746)^2)/G746</f>
        <v>1.2464347668844513</v>
      </c>
    </row>
    <row r="747" spans="1:11" ht="15.75" customHeight="1">
      <c r="A747" s="13" t="s">
        <v>47</v>
      </c>
      <c r="B747" s="14">
        <f t="shared" ref="B747:C747" si="1079">SUM(B745:B746)</f>
        <v>21385</v>
      </c>
      <c r="C747" s="14">
        <f t="shared" si="1079"/>
        <v>14648</v>
      </c>
      <c r="D747" s="14">
        <f t="shared" si="1076"/>
        <v>36033</v>
      </c>
      <c r="F747" s="16">
        <f t="shared" si="1077"/>
        <v>14602</v>
      </c>
      <c r="G747" s="16">
        <f>C747*D746/D747</f>
        <v>14608.974440096577</v>
      </c>
      <c r="H747" s="16">
        <f t="shared" si="1078"/>
        <v>3.3296529376654008E-3</v>
      </c>
      <c r="I747" s="16"/>
      <c r="J747" s="16"/>
      <c r="K747" s="16"/>
    </row>
    <row r="748" spans="1:11" ht="15.75" customHeight="1">
      <c r="B748" s="12" t="s">
        <v>59</v>
      </c>
      <c r="C748" s="12" t="s">
        <v>52</v>
      </c>
      <c r="D748" s="13" t="s">
        <v>47</v>
      </c>
      <c r="E748" s="14">
        <f>(2-1)*(2-1)</f>
        <v>1</v>
      </c>
      <c r="F748" s="14">
        <f t="shared" ref="F748:F749" si="1080">B749</f>
        <v>72</v>
      </c>
      <c r="G748" s="14">
        <f>B751*D749/D751</f>
        <v>53.796983243144325</v>
      </c>
      <c r="H748" s="14">
        <f t="shared" ref="H748:H749" si="1081">((B749-G748)^2)/G748</f>
        <v>6.1592639414886587</v>
      </c>
      <c r="K748" s="14"/>
    </row>
    <row r="749" spans="1:11" ht="15.75" customHeight="1">
      <c r="A749" s="13" t="s">
        <v>24</v>
      </c>
      <c r="B749" s="14">
        <v>72</v>
      </c>
      <c r="C749" s="14">
        <v>50</v>
      </c>
      <c r="D749" s="14">
        <f t="shared" ref="D749:D751" si="1082">SUM(B749:C749)</f>
        <v>122</v>
      </c>
      <c r="F749" s="14">
        <f t="shared" si="1080"/>
        <v>16796</v>
      </c>
      <c r="G749" s="14">
        <f>B751*D750/D751</f>
        <v>16814.203016756856</v>
      </c>
      <c r="H749" s="14">
        <f t="shared" si="1081"/>
        <v>1.9706543255136301E-2</v>
      </c>
      <c r="I749" s="15">
        <f>SUM(H748:H751)</f>
        <v>11.052801400650193</v>
      </c>
      <c r="J749" s="15" t="s">
        <v>54</v>
      </c>
      <c r="K749" s="14" t="s">
        <v>55</v>
      </c>
    </row>
    <row r="750" spans="1:11" ht="15.75" customHeight="1">
      <c r="A750" s="13" t="s">
        <v>56</v>
      </c>
      <c r="B750" s="14">
        <v>16796</v>
      </c>
      <c r="C750" s="14">
        <v>21335</v>
      </c>
      <c r="D750" s="14">
        <f t="shared" si="1082"/>
        <v>38131</v>
      </c>
      <c r="F750" s="14">
        <f t="shared" ref="F750:F751" si="1083">C749</f>
        <v>50</v>
      </c>
      <c r="G750" s="14">
        <f>C751*D749/D751</f>
        <v>68.203016756855675</v>
      </c>
      <c r="H750" s="14">
        <f t="shared" ref="H750:H751" si="1084">((C749-G750)^2)/G750</f>
        <v>4.8582868442848115</v>
      </c>
    </row>
    <row r="751" spans="1:11" ht="15.75" customHeight="1">
      <c r="A751" s="13" t="s">
        <v>47</v>
      </c>
      <c r="B751" s="14">
        <f t="shared" ref="B751:C751" si="1085">SUM(B749:B750)</f>
        <v>16868</v>
      </c>
      <c r="C751" s="14">
        <f t="shared" si="1085"/>
        <v>21385</v>
      </c>
      <c r="D751" s="14">
        <f t="shared" si="1082"/>
        <v>38253</v>
      </c>
      <c r="F751" s="16">
        <f t="shared" si="1083"/>
        <v>21335</v>
      </c>
      <c r="G751" s="16">
        <f>C751*D750/D751</f>
        <v>21316.796983243144</v>
      </c>
      <c r="H751" s="16">
        <f t="shared" si="1084"/>
        <v>1.5544071621587054E-2</v>
      </c>
      <c r="I751" s="16"/>
      <c r="J751" s="16"/>
      <c r="K751" s="16"/>
    </row>
    <row r="752" spans="1:11" ht="15.75" customHeight="1">
      <c r="B752" s="12" t="s">
        <v>51</v>
      </c>
      <c r="C752" s="12" t="s">
        <v>59</v>
      </c>
      <c r="D752" s="13" t="s">
        <v>47</v>
      </c>
      <c r="E752" s="14">
        <f>(2-1)*(2-1)</f>
        <v>1</v>
      </c>
      <c r="F752" s="14">
        <f t="shared" ref="F752:F753" si="1086">B753</f>
        <v>63</v>
      </c>
      <c r="G752" s="14">
        <f>B755*D753/D755</f>
        <v>65.160706618413784</v>
      </c>
      <c r="H752" s="14">
        <f t="shared" ref="H752:H753" si="1087">((B753-G752)^2)/G752</f>
        <v>7.1648288257478959E-2</v>
      </c>
    </row>
    <row r="753" spans="1:11" ht="15.75" customHeight="1">
      <c r="A753" s="13" t="s">
        <v>24</v>
      </c>
      <c r="B753" s="14">
        <v>63</v>
      </c>
      <c r="C753" s="14">
        <v>72</v>
      </c>
      <c r="D753" s="14">
        <f t="shared" ref="D753:D755" si="1088">SUM(B753:C753)</f>
        <v>135</v>
      </c>
      <c r="F753" s="14">
        <f t="shared" si="1086"/>
        <v>15675</v>
      </c>
      <c r="G753" s="14">
        <f>B755*D754/D755</f>
        <v>15672.839293381587</v>
      </c>
      <c r="H753" s="14">
        <f t="shared" si="1087"/>
        <v>2.9788176880156018E-4</v>
      </c>
      <c r="I753" s="13">
        <f>SUM(H752:H755)</f>
        <v>0.13907261203918134</v>
      </c>
      <c r="J753" s="13" t="s">
        <v>58</v>
      </c>
    </row>
    <row r="754" spans="1:11" ht="15.75" customHeight="1">
      <c r="A754" s="13" t="s">
        <v>56</v>
      </c>
      <c r="B754" s="14">
        <v>15675</v>
      </c>
      <c r="C754" s="14">
        <v>16796</v>
      </c>
      <c r="D754" s="14">
        <f t="shared" si="1088"/>
        <v>32471</v>
      </c>
      <c r="F754" s="14">
        <f t="shared" ref="F754:F755" si="1089">C753</f>
        <v>72</v>
      </c>
      <c r="G754" s="14">
        <f>C755*D753/D755</f>
        <v>69.839293381586216</v>
      </c>
      <c r="H754" s="14">
        <f t="shared" ref="H754:H755" si="1090">((C753-G754)^2)/G754</f>
        <v>6.6848515567714234E-2</v>
      </c>
    </row>
    <row r="755" spans="1:11" ht="15.75" customHeight="1">
      <c r="A755" s="13" t="s">
        <v>47</v>
      </c>
      <c r="B755" s="14">
        <f t="shared" ref="B755:C755" si="1091">SUM(B753:B754)</f>
        <v>15738</v>
      </c>
      <c r="C755" s="14">
        <f t="shared" si="1091"/>
        <v>16868</v>
      </c>
      <c r="D755" s="14">
        <f t="shared" si="1088"/>
        <v>32606</v>
      </c>
      <c r="F755" s="16">
        <f t="shared" si="1089"/>
        <v>16796</v>
      </c>
      <c r="G755" s="16">
        <f>C755*D754/D755</f>
        <v>16798.160706618415</v>
      </c>
      <c r="H755" s="16">
        <f t="shared" si="1090"/>
        <v>2.7792644518655717E-4</v>
      </c>
      <c r="I755" s="16"/>
      <c r="J755" s="16"/>
      <c r="K755" s="16"/>
    </row>
    <row r="756" spans="1:11" ht="15.75" customHeight="1">
      <c r="B756" s="12" t="s">
        <v>51</v>
      </c>
      <c r="C756" s="12" t="s">
        <v>57</v>
      </c>
      <c r="D756" s="13" t="s">
        <v>47</v>
      </c>
      <c r="E756" s="14">
        <f>(2-1)*(2-1)</f>
        <v>1</v>
      </c>
      <c r="F756" s="14">
        <f t="shared" ref="F756:F757" si="1092">B757</f>
        <v>63</v>
      </c>
      <c r="G756" s="14">
        <f>B759*D757/D759</f>
        <v>56.455012176660304</v>
      </c>
      <c r="H756" s="14">
        <f t="shared" ref="H756:H757" si="1093">((B757-G756)^2)/G756</f>
        <v>0.75877878608224902</v>
      </c>
    </row>
    <row r="757" spans="1:11" ht="15.75" customHeight="1">
      <c r="A757" s="13" t="s">
        <v>24</v>
      </c>
      <c r="B757" s="14">
        <v>63</v>
      </c>
      <c r="C757" s="14">
        <v>46</v>
      </c>
      <c r="D757" s="14">
        <f t="shared" ref="D757:D759" si="1094">SUM(B757:C757)</f>
        <v>109</v>
      </c>
      <c r="F757" s="14">
        <f t="shared" si="1092"/>
        <v>15675</v>
      </c>
      <c r="G757" s="14">
        <f>B759*D758/D759</f>
        <v>15681.544987823339</v>
      </c>
      <c r="H757" s="14">
        <f t="shared" si="1093"/>
        <v>2.7316738013329457E-3</v>
      </c>
      <c r="I757" s="13">
        <f>SUM(H756:H759)</f>
        <v>1.5796871131910513</v>
      </c>
      <c r="J757" s="13" t="s">
        <v>58</v>
      </c>
    </row>
    <row r="758" spans="1:11" ht="15.75" customHeight="1">
      <c r="A758" s="13" t="s">
        <v>56</v>
      </c>
      <c r="B758" s="14">
        <v>15675</v>
      </c>
      <c r="C758" s="14">
        <f>14648-46</f>
        <v>14602</v>
      </c>
      <c r="D758" s="14">
        <f t="shared" si="1094"/>
        <v>30277</v>
      </c>
      <c r="F758" s="14">
        <f t="shared" ref="F758:F759" si="1095">C757</f>
        <v>46</v>
      </c>
      <c r="G758" s="14">
        <f>C759*D757/D759</f>
        <v>52.544987823339696</v>
      </c>
      <c r="H758" s="14">
        <f t="shared" ref="H758:H759" si="1096">((C757-G758)^2)/G758</f>
        <v>0.81524170776641414</v>
      </c>
    </row>
    <row r="759" spans="1:11" ht="15.75" customHeight="1">
      <c r="A759" s="13" t="s">
        <v>47</v>
      </c>
      <c r="B759" s="14">
        <f t="shared" ref="B759:C759" si="1097">SUM(B757:B758)</f>
        <v>15738</v>
      </c>
      <c r="C759" s="14">
        <f t="shared" si="1097"/>
        <v>14648</v>
      </c>
      <c r="D759" s="14">
        <f t="shared" si="1094"/>
        <v>30386</v>
      </c>
      <c r="F759" s="16">
        <f t="shared" si="1095"/>
        <v>14602</v>
      </c>
      <c r="G759" s="16">
        <f>C759*D758/D759</f>
        <v>14595.455012176661</v>
      </c>
      <c r="H759" s="16">
        <f t="shared" si="1096"/>
        <v>2.9349455410552904E-3</v>
      </c>
      <c r="I759" s="16"/>
      <c r="J759" s="16"/>
      <c r="K759" s="16"/>
    </row>
    <row r="760" spans="1:11" ht="15.75" customHeight="1">
      <c r="B760" s="12" t="s">
        <v>59</v>
      </c>
      <c r="C760" s="12" t="s">
        <v>57</v>
      </c>
      <c r="D760" s="13" t="s">
        <v>47</v>
      </c>
      <c r="E760" s="14">
        <f>(2-1)*(2-1)</f>
        <v>1</v>
      </c>
      <c r="F760" s="14">
        <f t="shared" ref="F760:F761" si="1098">B761</f>
        <v>72</v>
      </c>
      <c r="G760" s="14">
        <f>B763*D761/D763</f>
        <v>63.155984261962175</v>
      </c>
      <c r="H760" s="14">
        <f t="shared" ref="H760:H761" si="1099">((B761-G760)^2)/G760</f>
        <v>1.2384671902226903</v>
      </c>
      <c r="K760" s="14"/>
    </row>
    <row r="761" spans="1:11" ht="15.75" customHeight="1">
      <c r="A761" s="13" t="s">
        <v>24</v>
      </c>
      <c r="B761" s="14">
        <v>72</v>
      </c>
      <c r="C761" s="14">
        <v>46</v>
      </c>
      <c r="D761" s="14">
        <f t="shared" ref="D761:D763" si="1100">SUM(B761:C761)</f>
        <v>118</v>
      </c>
      <c r="F761" s="14">
        <f t="shared" si="1098"/>
        <v>16796</v>
      </c>
      <c r="G761" s="14">
        <f>B763*D762/D763</f>
        <v>16804.844015738039</v>
      </c>
      <c r="H761" s="14">
        <f t="shared" si="1099"/>
        <v>4.6544088300631116E-3</v>
      </c>
      <c r="I761" s="13">
        <f>SUM(H760:H763)</f>
        <v>2.6746463896604684</v>
      </c>
      <c r="J761" s="13" t="s">
        <v>58</v>
      </c>
    </row>
    <row r="762" spans="1:11" ht="15.75" customHeight="1">
      <c r="A762" s="13" t="s">
        <v>56</v>
      </c>
      <c r="B762" s="14">
        <v>16796</v>
      </c>
      <c r="C762" s="14">
        <f>14648-46</f>
        <v>14602</v>
      </c>
      <c r="D762" s="14">
        <f t="shared" si="1100"/>
        <v>31398</v>
      </c>
      <c r="F762" s="14">
        <f t="shared" ref="F762:F763" si="1101">C761</f>
        <v>46</v>
      </c>
      <c r="G762" s="14">
        <f>C763*D761/D763</f>
        <v>54.844015738037825</v>
      </c>
      <c r="H762" s="14">
        <f t="shared" ref="H762:H763" si="1102">((C761-G762)^2)/G762</f>
        <v>1.4261649757425134</v>
      </c>
    </row>
    <row r="763" spans="1:11" ht="15.75" customHeight="1">
      <c r="A763" s="13" t="s">
        <v>47</v>
      </c>
      <c r="B763" s="14">
        <f t="shared" ref="B763:C763" si="1103">SUM(B761:B762)</f>
        <v>16868</v>
      </c>
      <c r="C763" s="14">
        <f t="shared" si="1103"/>
        <v>14648</v>
      </c>
      <c r="D763" s="14">
        <f t="shared" si="1100"/>
        <v>31516</v>
      </c>
      <c r="F763" s="16">
        <f t="shared" si="1101"/>
        <v>14602</v>
      </c>
      <c r="G763" s="16">
        <f>C763*D762/D763</f>
        <v>14593.155984261963</v>
      </c>
      <c r="H763" s="16">
        <f t="shared" si="1102"/>
        <v>5.3598148652015476E-3</v>
      </c>
      <c r="I763" s="16"/>
      <c r="J763" s="16"/>
      <c r="K763" s="16"/>
    </row>
    <row r="764" spans="1:11" ht="15.75" customHeight="1"/>
    <row r="765" spans="1:11" ht="15.75" customHeight="1"/>
    <row r="766" spans="1:11" ht="15.75" customHeight="1"/>
    <row r="767" spans="1:11" ht="15.75" customHeight="1"/>
    <row r="768" spans="1:11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01"/>
  <sheetViews>
    <sheetView workbookViewId="0">
      <selection activeCell="B11" sqref="B11"/>
    </sheetView>
  </sheetViews>
  <sheetFormatPr baseColWidth="10" defaultColWidth="14.42578125" defaultRowHeight="15" customHeight="1"/>
  <cols>
    <col min="1" max="1" width="31.28515625" customWidth="1"/>
    <col min="2" max="2" width="31.5703125" customWidth="1"/>
    <col min="3" max="3" width="30.42578125" customWidth="1"/>
    <col min="4" max="6" width="13.28515625" customWidth="1"/>
    <col min="7" max="7" width="15.28515625" customWidth="1"/>
    <col min="8" max="8" width="13.28515625" customWidth="1"/>
    <col min="9" max="9" width="22.85546875" customWidth="1"/>
    <col min="10" max="10" width="18.85546875" customWidth="1"/>
    <col min="11" max="12" width="13.28515625" customWidth="1"/>
    <col min="13" max="13" width="15.28515625" customWidth="1"/>
    <col min="14" max="15" width="13.28515625" customWidth="1"/>
    <col min="16" max="26" width="8.7109375" customWidth="1"/>
  </cols>
  <sheetData>
    <row r="1" spans="1:15" ht="15" customHeight="1">
      <c r="A1" s="34" t="s">
        <v>104</v>
      </c>
    </row>
    <row r="2" spans="1:15" ht="13.5" customHeight="1">
      <c r="A2" s="17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13.5" customHeight="1">
      <c r="E3" s="13" t="s">
        <v>60</v>
      </c>
      <c r="F3" s="13" t="s">
        <v>61</v>
      </c>
      <c r="G3" s="13"/>
      <c r="H3" s="13" t="s">
        <v>62</v>
      </c>
      <c r="I3" s="13" t="s">
        <v>63</v>
      </c>
      <c r="J3" s="13" t="s">
        <v>94</v>
      </c>
    </row>
    <row r="4" spans="1:15" ht="13.5" customHeight="1">
      <c r="B4" s="12" t="s">
        <v>79</v>
      </c>
      <c r="C4" s="12" t="s">
        <v>65</v>
      </c>
      <c r="D4" s="13" t="s">
        <v>47</v>
      </c>
      <c r="E4" s="14">
        <f>(2-1)*(2-1)</f>
        <v>1</v>
      </c>
      <c r="F4" s="14">
        <f t="shared" ref="F4:F5" si="0">B5</f>
        <v>1</v>
      </c>
      <c r="G4" s="14">
        <f>B7*D5/D7</f>
        <v>1.3023255813953489</v>
      </c>
      <c r="H4" s="14">
        <f t="shared" ref="H4:H5" si="1">((B5-G4)^2)/G4</f>
        <v>7.0182724252491738E-2</v>
      </c>
      <c r="I4" s="13">
        <f>SUM(H4:H7)</f>
        <v>0.11473727422003291</v>
      </c>
      <c r="J4" s="13" t="s">
        <v>95</v>
      </c>
    </row>
    <row r="5" spans="1:15" ht="13.5" customHeight="1">
      <c r="A5" s="13" t="s">
        <v>39</v>
      </c>
      <c r="B5" s="14">
        <v>1</v>
      </c>
      <c r="C5" s="14">
        <v>3</v>
      </c>
      <c r="D5" s="14">
        <f t="shared" ref="D5:D7" si="2">SUM(B5:C5)</f>
        <v>4</v>
      </c>
      <c r="F5" s="14">
        <f t="shared" si="0"/>
        <v>13</v>
      </c>
      <c r="G5" s="14">
        <f>B7*D6/D7</f>
        <v>12.697674418604651</v>
      </c>
      <c r="H5" s="14">
        <f t="shared" si="1"/>
        <v>7.1982281284607126E-3</v>
      </c>
      <c r="I5" s="13" t="s">
        <v>96</v>
      </c>
      <c r="J5" s="13">
        <v>3.84</v>
      </c>
    </row>
    <row r="6" spans="1:15" ht="13.5" customHeight="1">
      <c r="A6" s="13" t="s">
        <v>97</v>
      </c>
      <c r="B6" s="14">
        <v>13</v>
      </c>
      <c r="C6" s="14">
        <v>26</v>
      </c>
      <c r="D6" s="14">
        <f t="shared" si="2"/>
        <v>39</v>
      </c>
      <c r="F6" s="14">
        <f t="shared" ref="F6:F7" si="3">C5</f>
        <v>3</v>
      </c>
      <c r="G6" s="14">
        <f>C7*D5/D7</f>
        <v>2.6976744186046511</v>
      </c>
      <c r="H6" s="14">
        <f t="shared" ref="H6:H7" si="4">((C5-G6)^2)/G6</f>
        <v>3.3881315156375325E-2</v>
      </c>
      <c r="J6" s="13" t="s">
        <v>58</v>
      </c>
    </row>
    <row r="7" spans="1:15" ht="13.5" customHeight="1">
      <c r="A7" s="13" t="s">
        <v>47</v>
      </c>
      <c r="B7" s="14">
        <f t="shared" ref="B7:C7" si="5">SUM(B5:B6)</f>
        <v>14</v>
      </c>
      <c r="C7" s="14">
        <f t="shared" si="5"/>
        <v>29</v>
      </c>
      <c r="D7" s="14">
        <f t="shared" si="2"/>
        <v>43</v>
      </c>
      <c r="F7" s="16">
        <f t="shared" si="3"/>
        <v>26</v>
      </c>
      <c r="G7" s="16">
        <f>C7*D6/D7</f>
        <v>26.302325581395348</v>
      </c>
      <c r="H7" s="16">
        <f t="shared" si="4"/>
        <v>3.4750066827051308E-3</v>
      </c>
      <c r="I7" s="16"/>
      <c r="J7" s="16"/>
      <c r="K7" s="16"/>
      <c r="L7" s="16"/>
      <c r="M7" s="16"/>
      <c r="N7" s="16"/>
      <c r="O7" s="16"/>
    </row>
    <row r="8" spans="1:15" ht="13.5" customHeight="1">
      <c r="A8" s="13"/>
      <c r="F8" s="14">
        <f t="shared" ref="F8:F9" si="6">B9</f>
        <v>3</v>
      </c>
      <c r="G8" s="14" t="e">
        <f>B11*D9/D11</f>
        <v>#VALUE!</v>
      </c>
      <c r="H8" s="14" t="e">
        <f t="shared" ref="H8:H9" si="7">((B9-G8)^2)/G8</f>
        <v>#VALUE!</v>
      </c>
    </row>
    <row r="9" spans="1:15" ht="13.5" customHeight="1">
      <c r="A9" s="13" t="s">
        <v>44</v>
      </c>
      <c r="B9" s="14">
        <v>3</v>
      </c>
      <c r="C9" s="14">
        <v>3</v>
      </c>
      <c r="D9" s="14">
        <f t="shared" ref="D9:D11" si="8">SUM(B9:C9)</f>
        <v>6</v>
      </c>
      <c r="F9" s="14">
        <f t="shared" si="6"/>
        <v>11</v>
      </c>
      <c r="G9" s="14" t="e">
        <f>B11*D10/D11</f>
        <v>#VALUE!</v>
      </c>
      <c r="H9" s="14" t="e">
        <f t="shared" si="7"/>
        <v>#VALUE!</v>
      </c>
      <c r="I9" s="13" t="e">
        <f>SUM(H8:H11)</f>
        <v>#VALUE!</v>
      </c>
      <c r="J9" s="13" t="s">
        <v>58</v>
      </c>
    </row>
    <row r="10" spans="1:15" ht="13.5" customHeight="1">
      <c r="A10" s="13" t="s">
        <v>97</v>
      </c>
      <c r="B10" s="14">
        <v>11</v>
      </c>
      <c r="C10" s="14">
        <v>26</v>
      </c>
      <c r="D10" s="14">
        <f t="shared" si="8"/>
        <v>37</v>
      </c>
      <c r="F10" s="14">
        <f t="shared" ref="F10:F11" si="9">C9</f>
        <v>3</v>
      </c>
      <c r="G10" s="14">
        <f>C11*D9/D11</f>
        <v>6</v>
      </c>
      <c r="H10" s="14">
        <f t="shared" ref="H10:H11" si="10">((C9-G10)^2)/G10</f>
        <v>1.5</v>
      </c>
    </row>
    <row r="11" spans="1:15" ht="13.5" customHeight="1">
      <c r="A11" s="13" t="s">
        <v>47</v>
      </c>
      <c r="B11" s="14" t="s">
        <v>105</v>
      </c>
      <c r="C11" s="14">
        <f t="shared" ref="B11:C11" si="11">SUM(C9:C10)</f>
        <v>29</v>
      </c>
      <c r="D11" s="14">
        <f t="shared" si="8"/>
        <v>29</v>
      </c>
      <c r="F11" s="16">
        <f t="shared" si="9"/>
        <v>26</v>
      </c>
      <c r="G11" s="16">
        <f>C11*D10/D11</f>
        <v>37</v>
      </c>
      <c r="H11" s="16">
        <f t="shared" si="10"/>
        <v>3.2702702702702702</v>
      </c>
      <c r="I11" s="16"/>
      <c r="J11" s="16"/>
      <c r="K11" s="16"/>
      <c r="L11" s="16"/>
      <c r="M11" s="16"/>
      <c r="N11" s="16"/>
      <c r="O11" s="16"/>
    </row>
    <row r="12" spans="1:15" ht="13.5" customHeight="1">
      <c r="A12" s="13"/>
      <c r="F12" s="14">
        <f t="shared" ref="F12:F13" si="12">B13</f>
        <v>0</v>
      </c>
      <c r="G12" s="14">
        <f>B15*D13/D15</f>
        <v>0</v>
      </c>
      <c r="H12" s="14">
        <v>0</v>
      </c>
    </row>
    <row r="13" spans="1:15" ht="13.5" customHeight="1">
      <c r="A13" s="13" t="s">
        <v>41</v>
      </c>
      <c r="B13" s="14">
        <v>0</v>
      </c>
      <c r="C13" s="14">
        <v>0</v>
      </c>
      <c r="D13" s="14">
        <f t="shared" ref="D13:D15" si="13">SUM(B13:C13)</f>
        <v>0</v>
      </c>
      <c r="F13" s="14">
        <f t="shared" si="12"/>
        <v>14</v>
      </c>
      <c r="G13" s="14">
        <f>B15*D14/D15</f>
        <v>14</v>
      </c>
      <c r="H13" s="14">
        <f>((B14-G13)^2)/G13</f>
        <v>0</v>
      </c>
      <c r="I13" s="13">
        <f>SUM(H12:H15)</f>
        <v>0</v>
      </c>
      <c r="J13" s="13" t="s">
        <v>58</v>
      </c>
    </row>
    <row r="14" spans="1:15" ht="13.5" customHeight="1">
      <c r="A14" s="13" t="s">
        <v>97</v>
      </c>
      <c r="B14" s="14">
        <v>14</v>
      </c>
      <c r="C14" s="14">
        <v>29</v>
      </c>
      <c r="D14" s="14">
        <f t="shared" si="13"/>
        <v>43</v>
      </c>
      <c r="F14" s="14">
        <f t="shared" ref="F14:F15" si="14">C13</f>
        <v>0</v>
      </c>
      <c r="G14" s="14">
        <f>C15*D13/D15</f>
        <v>0</v>
      </c>
      <c r="H14" s="14">
        <v>0</v>
      </c>
    </row>
    <row r="15" spans="1:15" ht="13.5" customHeight="1">
      <c r="A15" s="13" t="s">
        <v>47</v>
      </c>
      <c r="B15" s="14">
        <f t="shared" ref="B15:C15" si="15">SUM(B13:B14)</f>
        <v>14</v>
      </c>
      <c r="C15" s="14">
        <f t="shared" si="15"/>
        <v>29</v>
      </c>
      <c r="D15" s="14">
        <f t="shared" si="13"/>
        <v>43</v>
      </c>
      <c r="F15" s="16">
        <f t="shared" si="14"/>
        <v>29</v>
      </c>
      <c r="G15" s="16">
        <f>C15*D14/D15</f>
        <v>29</v>
      </c>
      <c r="H15" s="16">
        <f>((C14-G15)^2)/G15</f>
        <v>0</v>
      </c>
      <c r="I15" s="16"/>
      <c r="J15" s="16"/>
      <c r="K15" s="16"/>
      <c r="L15" s="16"/>
      <c r="M15" s="16"/>
      <c r="N15" s="16"/>
      <c r="O15" s="16"/>
    </row>
    <row r="16" spans="1:15" ht="13.5" customHeight="1">
      <c r="A16" s="13"/>
      <c r="F16" s="14">
        <f t="shared" ref="F16:F17" si="16">B17</f>
        <v>1</v>
      </c>
      <c r="G16" s="14">
        <f>B19*D17/D19</f>
        <v>0.97674418604651159</v>
      </c>
      <c r="H16" s="14">
        <f t="shared" ref="H16:H17" si="17">((B17-G16)^2)/G16</f>
        <v>5.5370985603543936E-4</v>
      </c>
    </row>
    <row r="17" spans="1:15" ht="13.5" customHeight="1">
      <c r="A17" s="13" t="s">
        <v>40</v>
      </c>
      <c r="B17" s="14">
        <v>1</v>
      </c>
      <c r="C17" s="14">
        <v>2</v>
      </c>
      <c r="D17" s="14">
        <f t="shared" ref="D17:D19" si="18">SUM(B17:C17)</f>
        <v>3</v>
      </c>
      <c r="F17" s="14">
        <f t="shared" si="16"/>
        <v>13</v>
      </c>
      <c r="G17" s="14">
        <f>B19*D18/D19</f>
        <v>13.023255813953488</v>
      </c>
      <c r="H17" s="14">
        <f t="shared" si="17"/>
        <v>4.1528239202657952E-5</v>
      </c>
      <c r="I17" s="13">
        <f>SUM(H16:H19)</f>
        <v>8.8259441707717575E-4</v>
      </c>
      <c r="J17" s="13" t="s">
        <v>58</v>
      </c>
    </row>
    <row r="18" spans="1:15" ht="13.5" customHeight="1">
      <c r="A18" s="13" t="s">
        <v>97</v>
      </c>
      <c r="B18" s="14">
        <v>13</v>
      </c>
      <c r="C18" s="14">
        <v>27</v>
      </c>
      <c r="D18" s="14">
        <f t="shared" si="18"/>
        <v>40</v>
      </c>
      <c r="F18" s="14">
        <f t="shared" ref="F18:F19" si="19">C17</f>
        <v>2</v>
      </c>
      <c r="G18" s="14">
        <f>C19*D17/D19</f>
        <v>2.0232558139534884</v>
      </c>
      <c r="H18" s="14">
        <f t="shared" ref="H18:H19" si="20">((C17-G18)^2)/G18</f>
        <v>2.6730820636193623E-4</v>
      </c>
    </row>
    <row r="19" spans="1:15" ht="13.5" customHeight="1">
      <c r="A19" s="13" t="s">
        <v>47</v>
      </c>
      <c r="B19" s="14">
        <f t="shared" ref="B19:C19" si="21">SUM(B17:B18)</f>
        <v>14</v>
      </c>
      <c r="C19" s="14">
        <f t="shared" si="21"/>
        <v>29</v>
      </c>
      <c r="D19" s="14">
        <f t="shared" si="18"/>
        <v>43</v>
      </c>
      <c r="F19" s="16">
        <f t="shared" si="19"/>
        <v>27</v>
      </c>
      <c r="G19" s="16">
        <f>C19*D18/D19</f>
        <v>26.976744186046513</v>
      </c>
      <c r="H19" s="16">
        <f t="shared" si="20"/>
        <v>2.0048115477142153E-5</v>
      </c>
      <c r="I19" s="16"/>
      <c r="J19" s="16"/>
      <c r="K19" s="16"/>
      <c r="L19" s="16"/>
      <c r="M19" s="16"/>
      <c r="N19" s="16"/>
      <c r="O19" s="16"/>
    </row>
    <row r="20" spans="1:15" ht="13.5" customHeight="1">
      <c r="A20" s="13"/>
      <c r="F20" s="14">
        <f t="shared" ref="F20:F21" si="22">B21</f>
        <v>1</v>
      </c>
      <c r="G20" s="14">
        <f>B23*D21/D23</f>
        <v>0.65116279069767447</v>
      </c>
      <c r="H20" s="14">
        <f t="shared" ref="H20:H21" si="23">((B21-G20)^2)/G20</f>
        <v>0.18687707641196005</v>
      </c>
    </row>
    <row r="21" spans="1:15" ht="13.5" customHeight="1">
      <c r="A21" s="13" t="s">
        <v>45</v>
      </c>
      <c r="B21" s="14">
        <v>1</v>
      </c>
      <c r="C21" s="14">
        <v>1</v>
      </c>
      <c r="D21" s="14">
        <f t="shared" ref="D21:D23" si="24">SUM(B21:C21)</f>
        <v>2</v>
      </c>
      <c r="F21" s="14">
        <f t="shared" si="22"/>
        <v>13</v>
      </c>
      <c r="G21" s="14">
        <f>B23*D22/D23</f>
        <v>13.348837209302326</v>
      </c>
      <c r="H21" s="14">
        <f t="shared" si="23"/>
        <v>9.115954946924916E-3</v>
      </c>
      <c r="I21" s="13">
        <f>SUM(H20:H23)</f>
        <v>0.2906103568424846</v>
      </c>
      <c r="J21" s="13" t="s">
        <v>58</v>
      </c>
    </row>
    <row r="22" spans="1:15" ht="13.5" customHeight="1">
      <c r="A22" s="13" t="s">
        <v>97</v>
      </c>
      <c r="B22" s="14">
        <v>13</v>
      </c>
      <c r="C22" s="14">
        <v>28</v>
      </c>
      <c r="D22" s="14">
        <f t="shared" si="24"/>
        <v>41</v>
      </c>
      <c r="F22" s="14">
        <f t="shared" ref="F22:F23" si="25">C21</f>
        <v>1</v>
      </c>
      <c r="G22" s="14">
        <f>C23*D21/D23</f>
        <v>1.3488372093023255</v>
      </c>
      <c r="H22" s="14">
        <f t="shared" ref="H22:H23" si="26">((C21-G22)^2)/G22</f>
        <v>9.0216519647153146E-2</v>
      </c>
    </row>
    <row r="23" spans="1:15" ht="13.5" customHeight="1">
      <c r="A23" s="13" t="s">
        <v>47</v>
      </c>
      <c r="B23" s="14">
        <f t="shared" ref="B23:C23" si="27">SUM(B21:B22)</f>
        <v>14</v>
      </c>
      <c r="C23" s="14">
        <f t="shared" si="27"/>
        <v>29</v>
      </c>
      <c r="D23" s="14">
        <f t="shared" si="24"/>
        <v>43</v>
      </c>
      <c r="F23" s="16">
        <f t="shared" si="25"/>
        <v>28</v>
      </c>
      <c r="G23" s="16">
        <f>C23*D22/D23</f>
        <v>27.651162790697676</v>
      </c>
      <c r="H23" s="16">
        <f t="shared" si="26"/>
        <v>4.4008058364464666E-3</v>
      </c>
      <c r="I23" s="16"/>
      <c r="J23" s="16"/>
      <c r="K23" s="16"/>
      <c r="L23" s="16"/>
      <c r="M23" s="16"/>
      <c r="N23" s="16"/>
      <c r="O23" s="16"/>
    </row>
    <row r="24" spans="1:15" ht="13.5" customHeight="1">
      <c r="A24" s="13"/>
      <c r="F24" s="14">
        <f t="shared" ref="F24:F25" si="28">B25</f>
        <v>1</v>
      </c>
      <c r="G24" s="14">
        <f>B27*D25/D27</f>
        <v>1.3023255813953489</v>
      </c>
      <c r="H24" s="14">
        <f t="shared" ref="H24:H25" si="29">((B25-G24)^2)/G24</f>
        <v>7.0182724252491738E-2</v>
      </c>
    </row>
    <row r="25" spans="1:15" ht="13.5" customHeight="1">
      <c r="A25" s="13" t="s">
        <v>42</v>
      </c>
      <c r="B25" s="14">
        <v>1</v>
      </c>
      <c r="C25" s="14">
        <v>3</v>
      </c>
      <c r="D25" s="14">
        <f t="shared" ref="D25:D27" si="30">SUM(B25:C25)</f>
        <v>4</v>
      </c>
      <c r="F25" s="14">
        <f t="shared" si="28"/>
        <v>13</v>
      </c>
      <c r="G25" s="14">
        <f>B27*D26/D27</f>
        <v>12.697674418604651</v>
      </c>
      <c r="H25" s="14">
        <f t="shared" si="29"/>
        <v>7.1982281284607126E-3</v>
      </c>
      <c r="I25" s="13">
        <f>SUM(H24:H27)</f>
        <v>0.11473727422003291</v>
      </c>
      <c r="J25" s="13" t="s">
        <v>58</v>
      </c>
    </row>
    <row r="26" spans="1:15" ht="13.5" customHeight="1">
      <c r="A26" s="13" t="s">
        <v>97</v>
      </c>
      <c r="B26" s="14">
        <v>13</v>
      </c>
      <c r="C26" s="14">
        <v>26</v>
      </c>
      <c r="D26" s="14">
        <f t="shared" si="30"/>
        <v>39</v>
      </c>
      <c r="F26" s="14">
        <f t="shared" ref="F26:F27" si="31">C25</f>
        <v>3</v>
      </c>
      <c r="G26" s="14">
        <f>C27*D25/D27</f>
        <v>2.6976744186046511</v>
      </c>
      <c r="H26" s="14">
        <f t="shared" ref="H26:H27" si="32">((C25-G26)^2)/G26</f>
        <v>3.3881315156375325E-2</v>
      </c>
    </row>
    <row r="27" spans="1:15" ht="13.5" customHeight="1">
      <c r="A27" s="13" t="s">
        <v>47</v>
      </c>
      <c r="B27" s="14">
        <f t="shared" ref="B27:C27" si="33">SUM(B25:B26)</f>
        <v>14</v>
      </c>
      <c r="C27" s="14">
        <f t="shared" si="33"/>
        <v>29</v>
      </c>
      <c r="D27" s="14">
        <f t="shared" si="30"/>
        <v>43</v>
      </c>
      <c r="F27" s="16">
        <f t="shared" si="31"/>
        <v>26</v>
      </c>
      <c r="G27" s="16">
        <f>C27*D26/D27</f>
        <v>26.302325581395348</v>
      </c>
      <c r="H27" s="16">
        <f t="shared" si="32"/>
        <v>3.4750066827051308E-3</v>
      </c>
      <c r="I27" s="16"/>
      <c r="J27" s="16"/>
      <c r="K27" s="16"/>
      <c r="L27" s="16"/>
      <c r="M27" s="16"/>
      <c r="N27" s="16"/>
      <c r="O27" s="16"/>
    </row>
    <row r="28" spans="1:15" ht="13.5" customHeight="1">
      <c r="A28" s="13"/>
      <c r="F28" s="14">
        <f t="shared" ref="F28:F29" si="34">B29</f>
        <v>7</v>
      </c>
      <c r="G28" s="14">
        <f>B31*D29/D31</f>
        <v>7.8139534883720927</v>
      </c>
      <c r="H28" s="14">
        <f t="shared" ref="H28:H29" si="35">((B29-G28)^2)/G28</f>
        <v>8.4786821705426299E-2</v>
      </c>
    </row>
    <row r="29" spans="1:15" ht="13.5" customHeight="1">
      <c r="A29" s="13" t="s">
        <v>43</v>
      </c>
      <c r="B29" s="14">
        <v>7</v>
      </c>
      <c r="C29" s="14">
        <v>17</v>
      </c>
      <c r="D29" s="14">
        <f t="shared" ref="D29:D31" si="36">SUM(B29:C29)</f>
        <v>24</v>
      </c>
      <c r="F29" s="14">
        <f t="shared" si="34"/>
        <v>7</v>
      </c>
      <c r="G29" s="14">
        <f>B31*D30/D31</f>
        <v>6.1860465116279073</v>
      </c>
      <c r="H29" s="14">
        <f t="shared" si="35"/>
        <v>0.10709914320685426</v>
      </c>
      <c r="I29" s="13">
        <f>SUM(H28:H31)</f>
        <v>0.28452056866303665</v>
      </c>
      <c r="J29" s="13" t="s">
        <v>58</v>
      </c>
    </row>
    <row r="30" spans="1:15" ht="13.5" customHeight="1">
      <c r="A30" s="13" t="s">
        <v>97</v>
      </c>
      <c r="B30" s="14">
        <v>7</v>
      </c>
      <c r="C30" s="14">
        <v>12</v>
      </c>
      <c r="D30" s="14">
        <f t="shared" si="36"/>
        <v>19</v>
      </c>
      <c r="F30" s="14">
        <f t="shared" ref="F30:F31" si="37">C29</f>
        <v>17</v>
      </c>
      <c r="G30" s="14">
        <f>C31*D29/D31</f>
        <v>16.186046511627907</v>
      </c>
      <c r="H30" s="14">
        <f t="shared" ref="H30:H31" si="38">((C29-G30)^2)/G30</f>
        <v>4.0931569099171311E-2</v>
      </c>
    </row>
    <row r="31" spans="1:15" ht="13.5" customHeight="1">
      <c r="A31" s="13" t="s">
        <v>47</v>
      </c>
      <c r="B31" s="14">
        <f t="shared" ref="B31:C31" si="39">SUM(B29:B30)</f>
        <v>14</v>
      </c>
      <c r="C31" s="14">
        <f t="shared" si="39"/>
        <v>29</v>
      </c>
      <c r="D31" s="14">
        <f t="shared" si="36"/>
        <v>43</v>
      </c>
      <c r="F31" s="16">
        <f t="shared" si="37"/>
        <v>12</v>
      </c>
      <c r="G31" s="16">
        <f>C31*D30/D31</f>
        <v>12.813953488372093</v>
      </c>
      <c r="H31" s="16">
        <f t="shared" si="38"/>
        <v>5.1703034651584816E-2</v>
      </c>
      <c r="I31" s="16"/>
      <c r="J31" s="16"/>
      <c r="K31" s="16"/>
      <c r="L31" s="16"/>
      <c r="M31" s="16"/>
      <c r="N31" s="16"/>
      <c r="O31" s="16"/>
    </row>
    <row r="32" spans="1:15" ht="13.5" customHeight="1">
      <c r="A32" s="28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ht="13.5" customHeight="1">
      <c r="A33" s="13"/>
      <c r="B33" s="12" t="s">
        <v>79</v>
      </c>
      <c r="C33" s="12" t="s">
        <v>98</v>
      </c>
      <c r="D33" s="13" t="s">
        <v>47</v>
      </c>
      <c r="F33" s="14">
        <f t="shared" ref="F33:F34" si="40">B34</f>
        <v>1</v>
      </c>
      <c r="G33" s="14">
        <f>B36*D34/D36</f>
        <v>1.9310344827586208</v>
      </c>
      <c r="H33" s="14">
        <f t="shared" ref="H33:H34" si="41">((B34-G33)^2)/G33</f>
        <v>0.44889162561576357</v>
      </c>
    </row>
    <row r="34" spans="1:15" ht="13.5" customHeight="1">
      <c r="A34" s="13" t="s">
        <v>39</v>
      </c>
      <c r="B34" s="14">
        <v>1</v>
      </c>
      <c r="C34" s="14">
        <v>3</v>
      </c>
      <c r="D34" s="14">
        <f t="shared" ref="D34:D36" si="42">SUM(B34:C34)</f>
        <v>4</v>
      </c>
      <c r="F34" s="14">
        <f t="shared" si="40"/>
        <v>13</v>
      </c>
      <c r="G34" s="14">
        <f>B36*D35/D36</f>
        <v>12.068965517241379</v>
      </c>
      <c r="H34" s="14">
        <f t="shared" si="41"/>
        <v>7.1822660098522215E-2</v>
      </c>
      <c r="I34" s="13">
        <f>SUM(H33:H36)</f>
        <v>1.0067142857142857</v>
      </c>
      <c r="J34" s="13" t="s">
        <v>58</v>
      </c>
    </row>
    <row r="35" spans="1:15" ht="13.5" customHeight="1">
      <c r="A35" s="13" t="s">
        <v>97</v>
      </c>
      <c r="B35" s="14">
        <v>13</v>
      </c>
      <c r="C35" s="14">
        <v>12</v>
      </c>
      <c r="D35" s="14">
        <f t="shared" si="42"/>
        <v>25</v>
      </c>
      <c r="F35" s="14">
        <f t="shared" ref="F35:F36" si="43">C34</f>
        <v>3</v>
      </c>
      <c r="G35" s="14">
        <f>C36*D34/D36</f>
        <v>2.0689655172413794</v>
      </c>
      <c r="H35" s="14">
        <f t="shared" ref="H35:H36" si="44">((C34-G35)^2)/G35</f>
        <v>0.41896551724137915</v>
      </c>
    </row>
    <row r="36" spans="1:15" ht="13.5" customHeight="1">
      <c r="A36" s="13" t="s">
        <v>47</v>
      </c>
      <c r="B36" s="14">
        <f t="shared" ref="B36:C36" si="45">SUM(B34:B35)</f>
        <v>14</v>
      </c>
      <c r="C36" s="14">
        <f t="shared" si="45"/>
        <v>15</v>
      </c>
      <c r="D36" s="14">
        <f t="shared" si="42"/>
        <v>29</v>
      </c>
      <c r="F36" s="16">
        <f t="shared" si="43"/>
        <v>12</v>
      </c>
      <c r="G36" s="16">
        <f>C36*D35/D36</f>
        <v>12.931034482758621</v>
      </c>
      <c r="H36" s="16">
        <f t="shared" si="44"/>
        <v>6.7034482758620728E-2</v>
      </c>
      <c r="I36" s="16"/>
      <c r="J36" s="16"/>
      <c r="K36" s="16"/>
      <c r="L36" s="16"/>
      <c r="M36" s="16"/>
      <c r="N36" s="16"/>
      <c r="O36" s="16"/>
    </row>
    <row r="37" spans="1:15" ht="13.5" customHeight="1">
      <c r="A37" s="13"/>
      <c r="F37" s="14">
        <f t="shared" ref="F37:F38" si="46">B38</f>
        <v>3</v>
      </c>
      <c r="G37" s="14">
        <f>B40*D38/D40</f>
        <v>2.4137931034482758</v>
      </c>
      <c r="H37" s="14">
        <f t="shared" ref="H37:H38" si="47">((B38-G37)^2)/G37</f>
        <v>0.14236453201970448</v>
      </c>
    </row>
    <row r="38" spans="1:15" ht="13.5" customHeight="1">
      <c r="A38" s="13" t="s">
        <v>44</v>
      </c>
      <c r="B38" s="14">
        <v>3</v>
      </c>
      <c r="C38" s="14">
        <v>2</v>
      </c>
      <c r="D38" s="14">
        <f t="shared" ref="D38:D40" si="48">SUM(B38:C38)</f>
        <v>5</v>
      </c>
      <c r="F38" s="14">
        <f t="shared" si="46"/>
        <v>11</v>
      </c>
      <c r="G38" s="14">
        <f>B40*D39/D40</f>
        <v>11.586206896551724</v>
      </c>
      <c r="H38" s="14">
        <f t="shared" si="47"/>
        <v>2.9659277504105099E-2</v>
      </c>
      <c r="I38" s="13">
        <f>SUM(H37:H40)</f>
        <v>0.33257936507936514</v>
      </c>
      <c r="J38" s="13" t="s">
        <v>58</v>
      </c>
    </row>
    <row r="39" spans="1:15" ht="13.5" customHeight="1">
      <c r="A39" s="13" t="s">
        <v>97</v>
      </c>
      <c r="B39" s="14">
        <v>11</v>
      </c>
      <c r="C39" s="14">
        <v>13</v>
      </c>
      <c r="D39" s="14">
        <f t="shared" si="48"/>
        <v>24</v>
      </c>
      <c r="F39" s="14">
        <f t="shared" ref="F39:F40" si="49">C38</f>
        <v>2</v>
      </c>
      <c r="G39" s="14">
        <f>C40*D38/D40</f>
        <v>2.5862068965517242</v>
      </c>
      <c r="H39" s="14">
        <f t="shared" ref="H39:H40" si="50">((C38-G39)^2)/G39</f>
        <v>0.13287356321839083</v>
      </c>
    </row>
    <row r="40" spans="1:15" ht="13.5" customHeight="1">
      <c r="A40" s="13" t="s">
        <v>47</v>
      </c>
      <c r="B40" s="14">
        <f t="shared" ref="B40:C40" si="51">SUM(B38:B39)</f>
        <v>14</v>
      </c>
      <c r="C40" s="14">
        <f t="shared" si="51"/>
        <v>15</v>
      </c>
      <c r="D40" s="14">
        <f t="shared" si="48"/>
        <v>29</v>
      </c>
      <c r="F40" s="16">
        <f t="shared" si="49"/>
        <v>13</v>
      </c>
      <c r="G40" s="16">
        <f>C40*D39/D40</f>
        <v>12.413793103448276</v>
      </c>
      <c r="H40" s="16">
        <f t="shared" si="50"/>
        <v>2.7681992337164757E-2</v>
      </c>
      <c r="I40" s="16"/>
      <c r="J40" s="16"/>
      <c r="K40" s="16"/>
      <c r="L40" s="16"/>
      <c r="M40" s="16"/>
      <c r="N40" s="16"/>
      <c r="O40" s="16"/>
    </row>
    <row r="41" spans="1:15" ht="13.5" customHeight="1">
      <c r="A41" s="13"/>
      <c r="F41" s="14">
        <f t="shared" ref="F41:F42" si="52">B42</f>
        <v>0</v>
      </c>
      <c r="G41" s="14">
        <f>B44*D42/D44</f>
        <v>0</v>
      </c>
      <c r="H41" s="14">
        <v>0</v>
      </c>
    </row>
    <row r="42" spans="1:15" ht="13.5" customHeight="1">
      <c r="A42" s="13" t="s">
        <v>41</v>
      </c>
      <c r="B42" s="14">
        <v>0</v>
      </c>
      <c r="C42" s="14">
        <v>0</v>
      </c>
      <c r="D42" s="14">
        <f t="shared" ref="D42:D44" si="53">SUM(B42:C42)</f>
        <v>0</v>
      </c>
      <c r="F42" s="14">
        <f t="shared" si="52"/>
        <v>14</v>
      </c>
      <c r="G42" s="14">
        <f>B44*D43/D44</f>
        <v>14</v>
      </c>
      <c r="H42" s="14">
        <f>((B43-G42)^2)/G42</f>
        <v>0</v>
      </c>
      <c r="I42" s="13">
        <f>SUM(H41:H44)</f>
        <v>0</v>
      </c>
      <c r="J42" s="13" t="s">
        <v>58</v>
      </c>
    </row>
    <row r="43" spans="1:15" ht="13.5" customHeight="1">
      <c r="A43" s="13" t="s">
        <v>97</v>
      </c>
      <c r="B43" s="14">
        <v>14</v>
      </c>
      <c r="C43" s="14">
        <v>15</v>
      </c>
      <c r="D43" s="14">
        <f t="shared" si="53"/>
        <v>29</v>
      </c>
      <c r="F43" s="14">
        <f t="shared" ref="F43:F44" si="54">C42</f>
        <v>0</v>
      </c>
      <c r="G43" s="14">
        <f>C44*D42/D44</f>
        <v>0</v>
      </c>
      <c r="H43" s="14">
        <v>0</v>
      </c>
    </row>
    <row r="44" spans="1:15" ht="13.5" customHeight="1">
      <c r="A44" s="13" t="s">
        <v>47</v>
      </c>
      <c r="B44" s="14">
        <f t="shared" ref="B44:C44" si="55">SUM(B42:B43)</f>
        <v>14</v>
      </c>
      <c r="C44" s="14">
        <f t="shared" si="55"/>
        <v>15</v>
      </c>
      <c r="D44" s="14">
        <f t="shared" si="53"/>
        <v>29</v>
      </c>
      <c r="F44" s="16">
        <f t="shared" si="54"/>
        <v>15</v>
      </c>
      <c r="G44" s="16">
        <f>C44*D43/D44</f>
        <v>15</v>
      </c>
      <c r="H44" s="16">
        <f>((C43-G44)^2)/G44</f>
        <v>0</v>
      </c>
      <c r="I44" s="16"/>
      <c r="J44" s="16"/>
      <c r="K44" s="16"/>
      <c r="L44" s="16"/>
      <c r="M44" s="16"/>
      <c r="N44" s="16"/>
      <c r="O44" s="16"/>
    </row>
    <row r="45" spans="1:15" ht="13.5" customHeight="1">
      <c r="A45" s="13"/>
      <c r="F45" s="14">
        <f t="shared" ref="F45:F46" si="56">B46</f>
        <v>1</v>
      </c>
      <c r="G45" s="14">
        <f>B48*D46/D48</f>
        <v>1.4482758620689655</v>
      </c>
      <c r="H45" s="14">
        <f t="shared" ref="H45:H46" si="57">((B46-G45)^2)/G45</f>
        <v>0.13875205254515599</v>
      </c>
    </row>
    <row r="46" spans="1:15" ht="13.5" customHeight="1">
      <c r="A46" s="13" t="s">
        <v>40</v>
      </c>
      <c r="B46" s="14">
        <v>1</v>
      </c>
      <c r="C46" s="14">
        <v>2</v>
      </c>
      <c r="D46" s="14">
        <f t="shared" ref="D46:D48" si="58">SUM(B46:C46)</f>
        <v>3</v>
      </c>
      <c r="F46" s="14">
        <f t="shared" si="56"/>
        <v>13</v>
      </c>
      <c r="G46" s="14">
        <f>B48*D47/D48</f>
        <v>12.551724137931034</v>
      </c>
      <c r="H46" s="14">
        <f t="shared" si="57"/>
        <v>1.6009852216748818E-2</v>
      </c>
      <c r="I46" s="13">
        <f>SUM(H45:H48)</f>
        <v>0.29920634920634931</v>
      </c>
      <c r="J46" s="13" t="s">
        <v>58</v>
      </c>
    </row>
    <row r="47" spans="1:15" ht="13.5" customHeight="1">
      <c r="A47" s="13" t="s">
        <v>97</v>
      </c>
      <c r="B47" s="14">
        <v>13</v>
      </c>
      <c r="C47" s="14">
        <v>13</v>
      </c>
      <c r="D47" s="14">
        <f t="shared" si="58"/>
        <v>26</v>
      </c>
      <c r="F47" s="14">
        <f t="shared" ref="F47:F48" si="59">C46</f>
        <v>2</v>
      </c>
      <c r="G47" s="14">
        <f>C48*D46/D48</f>
        <v>1.5517241379310345</v>
      </c>
      <c r="H47" s="14">
        <f t="shared" ref="H47:H48" si="60">((C46-G47)^2)/G47</f>
        <v>0.12950191570881228</v>
      </c>
    </row>
    <row r="48" spans="1:15" ht="13.5" customHeight="1">
      <c r="A48" s="13" t="s">
        <v>47</v>
      </c>
      <c r="B48" s="14">
        <f t="shared" ref="B48:C48" si="61">SUM(B46:B47)</f>
        <v>14</v>
      </c>
      <c r="C48" s="14">
        <f t="shared" si="61"/>
        <v>15</v>
      </c>
      <c r="D48" s="14">
        <f t="shared" si="58"/>
        <v>29</v>
      </c>
      <c r="F48" s="16">
        <f t="shared" si="59"/>
        <v>13</v>
      </c>
      <c r="G48" s="16">
        <f>C48*D47/D48</f>
        <v>13.448275862068966</v>
      </c>
      <c r="H48" s="16">
        <f t="shared" si="60"/>
        <v>1.4942528735632227E-2</v>
      </c>
      <c r="I48" s="16"/>
      <c r="J48" s="16"/>
      <c r="K48" s="16"/>
      <c r="L48" s="16"/>
      <c r="M48" s="16"/>
      <c r="N48" s="16"/>
      <c r="O48" s="16"/>
    </row>
    <row r="49" spans="1:15" ht="13.5" customHeight="1">
      <c r="A49" s="13"/>
      <c r="F49" s="14">
        <f t="shared" ref="F49:F50" si="62">B50</f>
        <v>1</v>
      </c>
      <c r="G49" s="14">
        <f>B52*D50/D52</f>
        <v>0.96551724137931039</v>
      </c>
      <c r="H49" s="14">
        <f t="shared" ref="H49:H50" si="63">((B50-G49)^2)/G49</f>
        <v>1.2315270935960561E-3</v>
      </c>
    </row>
    <row r="50" spans="1:15" ht="13.5" customHeight="1">
      <c r="A50" s="13" t="s">
        <v>45</v>
      </c>
      <c r="B50" s="14">
        <v>1</v>
      </c>
      <c r="C50" s="14">
        <v>1</v>
      </c>
      <c r="D50" s="14">
        <f t="shared" ref="D50:D52" si="64">SUM(B50:C50)</f>
        <v>2</v>
      </c>
      <c r="F50" s="14">
        <f t="shared" si="62"/>
        <v>13</v>
      </c>
      <c r="G50" s="14">
        <f>B52*D51/D52</f>
        <v>13.03448275862069</v>
      </c>
      <c r="H50" s="14">
        <f t="shared" si="63"/>
        <v>9.1224229155267522E-5</v>
      </c>
      <c r="I50" s="13">
        <f>SUM(H49:H52)</f>
        <v>2.5573192239858994E-3</v>
      </c>
      <c r="J50" s="13" t="s">
        <v>58</v>
      </c>
    </row>
    <row r="51" spans="1:15" ht="13.5" customHeight="1">
      <c r="A51" s="13" t="s">
        <v>97</v>
      </c>
      <c r="B51" s="14">
        <v>13</v>
      </c>
      <c r="C51" s="14">
        <v>14</v>
      </c>
      <c r="D51" s="14">
        <f t="shared" si="64"/>
        <v>27</v>
      </c>
      <c r="F51" s="14">
        <f t="shared" ref="F51:F52" si="65">C50</f>
        <v>1</v>
      </c>
      <c r="G51" s="14">
        <f>C52*D50/D52</f>
        <v>1.0344827586206897</v>
      </c>
      <c r="H51" s="14">
        <f t="shared" ref="H51:H52" si="66">((C50-G51)^2)/G51</f>
        <v>1.1494252873563264E-3</v>
      </c>
    </row>
    <row r="52" spans="1:15" ht="13.5" customHeight="1">
      <c r="A52" s="13" t="s">
        <v>47</v>
      </c>
      <c r="B52" s="14">
        <f t="shared" ref="B52:C52" si="67">SUM(B50:B51)</f>
        <v>14</v>
      </c>
      <c r="C52" s="14">
        <f t="shared" si="67"/>
        <v>15</v>
      </c>
      <c r="D52" s="14">
        <f t="shared" si="64"/>
        <v>29</v>
      </c>
      <c r="F52" s="16">
        <f t="shared" si="65"/>
        <v>14</v>
      </c>
      <c r="G52" s="16">
        <f>C52*D51/D52</f>
        <v>13.96551724137931</v>
      </c>
      <c r="H52" s="16">
        <f t="shared" si="66"/>
        <v>8.5142613878249699E-5</v>
      </c>
      <c r="I52" s="16"/>
      <c r="J52" s="16"/>
      <c r="K52" s="16"/>
      <c r="L52" s="16"/>
      <c r="M52" s="16"/>
      <c r="N52" s="16"/>
      <c r="O52" s="16"/>
    </row>
    <row r="53" spans="1:15" ht="13.5" customHeight="1">
      <c r="A53" s="13"/>
      <c r="F53" s="14">
        <f t="shared" ref="F53:F54" si="68">B54</f>
        <v>1</v>
      </c>
      <c r="G53" s="14">
        <f>B56*D54/D56</f>
        <v>0.96551724137931039</v>
      </c>
      <c r="H53" s="14">
        <f t="shared" ref="H53:H54" si="69">((B54-G53)^2)/G53</f>
        <v>1.2315270935960561E-3</v>
      </c>
    </row>
    <row r="54" spans="1:15" ht="13.5" customHeight="1">
      <c r="A54" s="13" t="s">
        <v>42</v>
      </c>
      <c r="B54" s="14">
        <v>1</v>
      </c>
      <c r="C54" s="14">
        <v>1</v>
      </c>
      <c r="D54" s="14">
        <f t="shared" ref="D54:D56" si="70">SUM(B54:C54)</f>
        <v>2</v>
      </c>
      <c r="F54" s="14">
        <f t="shared" si="68"/>
        <v>13</v>
      </c>
      <c r="G54" s="14">
        <f>B56*D55/D56</f>
        <v>13.03448275862069</v>
      </c>
      <c r="H54" s="14">
        <f t="shared" si="69"/>
        <v>9.1224229155267522E-5</v>
      </c>
      <c r="I54" s="13">
        <f>SUM(H53:H56)</f>
        <v>2.5573192239858994E-3</v>
      </c>
      <c r="J54" s="13" t="s">
        <v>58</v>
      </c>
    </row>
    <row r="55" spans="1:15" ht="13.5" customHeight="1">
      <c r="A55" s="13" t="s">
        <v>97</v>
      </c>
      <c r="B55" s="14">
        <v>13</v>
      </c>
      <c r="C55" s="14">
        <v>14</v>
      </c>
      <c r="D55" s="14">
        <f t="shared" si="70"/>
        <v>27</v>
      </c>
      <c r="F55" s="14">
        <f t="shared" ref="F55:F56" si="71">C54</f>
        <v>1</v>
      </c>
      <c r="G55" s="14">
        <f>C56*D54/D56</f>
        <v>1.0344827586206897</v>
      </c>
      <c r="H55" s="14">
        <f t="shared" ref="H55:H56" si="72">((C54-G55)^2)/G55</f>
        <v>1.1494252873563264E-3</v>
      </c>
    </row>
    <row r="56" spans="1:15" ht="13.5" customHeight="1">
      <c r="A56" s="13" t="s">
        <v>47</v>
      </c>
      <c r="B56" s="14">
        <f t="shared" ref="B56:C56" si="73">SUM(B54:B55)</f>
        <v>14</v>
      </c>
      <c r="C56" s="14">
        <f t="shared" si="73"/>
        <v>15</v>
      </c>
      <c r="D56" s="14">
        <f t="shared" si="70"/>
        <v>29</v>
      </c>
      <c r="F56" s="16">
        <f t="shared" si="71"/>
        <v>14</v>
      </c>
      <c r="G56" s="16">
        <f>C56*D55/D56</f>
        <v>13.96551724137931</v>
      </c>
      <c r="H56" s="16">
        <f t="shared" si="72"/>
        <v>8.5142613878249699E-5</v>
      </c>
      <c r="I56" s="16"/>
      <c r="J56" s="16"/>
      <c r="K56" s="16"/>
      <c r="L56" s="16"/>
      <c r="M56" s="16"/>
      <c r="N56" s="16"/>
      <c r="O56" s="16"/>
    </row>
    <row r="57" spans="1:15" ht="13.5" customHeight="1">
      <c r="A57" s="13"/>
      <c r="F57" s="14">
        <f t="shared" ref="F57:F58" si="74">B58</f>
        <v>7</v>
      </c>
      <c r="G57" s="14">
        <f>B60*D58/D60</f>
        <v>6.2758620689655169</v>
      </c>
      <c r="H57" s="14">
        <f t="shared" ref="H57:H58" si="75">((B58-G57)^2)/G57</f>
        <v>8.3554376657825016E-2</v>
      </c>
    </row>
    <row r="58" spans="1:15" ht="13.5" customHeight="1">
      <c r="A58" s="13" t="s">
        <v>43</v>
      </c>
      <c r="B58" s="14">
        <v>7</v>
      </c>
      <c r="C58" s="14">
        <v>6</v>
      </c>
      <c r="D58" s="14">
        <f t="shared" ref="D58:D60" si="76">SUM(B58:C58)</f>
        <v>13</v>
      </c>
      <c r="F58" s="14">
        <f t="shared" si="74"/>
        <v>7</v>
      </c>
      <c r="G58" s="14">
        <f>B60*D59/D60</f>
        <v>7.7241379310344831</v>
      </c>
      <c r="H58" s="14">
        <f t="shared" si="75"/>
        <v>6.7887931034482818E-2</v>
      </c>
      <c r="I58" s="13">
        <f>SUM(H57:H60)</f>
        <v>0.29278846153846161</v>
      </c>
      <c r="J58" s="13" t="s">
        <v>58</v>
      </c>
    </row>
    <row r="59" spans="1:15" ht="13.5" customHeight="1">
      <c r="A59" s="13" t="s">
        <v>97</v>
      </c>
      <c r="B59" s="14">
        <v>7</v>
      </c>
      <c r="C59" s="14">
        <v>9</v>
      </c>
      <c r="D59" s="14">
        <f t="shared" si="76"/>
        <v>16</v>
      </c>
      <c r="F59" s="14">
        <f t="shared" ref="F59:F60" si="77">C58</f>
        <v>6</v>
      </c>
      <c r="G59" s="14">
        <f>C60*D58/D60</f>
        <v>6.7241379310344831</v>
      </c>
      <c r="H59" s="14">
        <f t="shared" ref="H59:H60" si="78">((C58-G59)^2)/G59</f>
        <v>7.798408488063667E-2</v>
      </c>
    </row>
    <row r="60" spans="1:15" ht="13.5" customHeight="1">
      <c r="A60" s="13" t="s">
        <v>47</v>
      </c>
      <c r="B60" s="14">
        <f t="shared" ref="B60:C60" si="79">SUM(B58:B59)</f>
        <v>14</v>
      </c>
      <c r="C60" s="14">
        <f t="shared" si="79"/>
        <v>15</v>
      </c>
      <c r="D60" s="14">
        <f t="shared" si="76"/>
        <v>29</v>
      </c>
      <c r="F60" s="16">
        <f t="shared" si="77"/>
        <v>9</v>
      </c>
      <c r="G60" s="16">
        <f>C60*D59/D60</f>
        <v>8.2758620689655178</v>
      </c>
      <c r="H60" s="16">
        <f t="shared" si="78"/>
        <v>6.3362068965517132E-2</v>
      </c>
      <c r="I60" s="16"/>
      <c r="J60" s="16"/>
      <c r="K60" s="16"/>
      <c r="L60" s="16"/>
      <c r="M60" s="16"/>
      <c r="N60" s="16"/>
      <c r="O60" s="16"/>
    </row>
    <row r="61" spans="1:15" ht="13.5" customHeight="1">
      <c r="A61" s="28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ht="13.5" customHeight="1">
      <c r="A62" s="13"/>
      <c r="B62" s="12" t="s">
        <v>65</v>
      </c>
      <c r="C62" s="12" t="s">
        <v>73</v>
      </c>
      <c r="D62" s="13" t="s">
        <v>47</v>
      </c>
      <c r="E62" s="14">
        <f>(2-1)*(2-1)</f>
        <v>1</v>
      </c>
      <c r="F62" s="14">
        <f t="shared" ref="F62:F63" si="80">B63</f>
        <v>3</v>
      </c>
      <c r="G62" s="14">
        <f>B65*D63/D65</f>
        <v>2.5777777777777779</v>
      </c>
      <c r="H62" s="14">
        <f t="shared" ref="H62:H63" si="81">((B63-G62)^2)/G62</f>
        <v>6.9157088122605306E-2</v>
      </c>
      <c r="I62" s="13"/>
      <c r="J62" s="13"/>
    </row>
    <row r="63" spans="1:15" ht="13.5" customHeight="1">
      <c r="A63" s="13" t="s">
        <v>39</v>
      </c>
      <c r="B63" s="14">
        <v>3</v>
      </c>
      <c r="C63" s="14">
        <v>1</v>
      </c>
      <c r="D63" s="14">
        <f t="shared" ref="D63:D65" si="82">SUM(B63:C63)</f>
        <v>4</v>
      </c>
      <c r="F63" s="14">
        <f t="shared" si="80"/>
        <v>26</v>
      </c>
      <c r="G63" s="14">
        <f>B65*D64/D65</f>
        <v>26.422222222222221</v>
      </c>
      <c r="H63" s="14">
        <f t="shared" si="81"/>
        <v>6.747032987571208E-3</v>
      </c>
      <c r="I63" s="13">
        <f>SUM(H62:H65)</f>
        <v>0.21348034062237167</v>
      </c>
      <c r="J63" s="13" t="s">
        <v>58</v>
      </c>
    </row>
    <row r="64" spans="1:15" ht="13.5" customHeight="1">
      <c r="A64" s="13" t="s">
        <v>97</v>
      </c>
      <c r="B64" s="14">
        <v>26</v>
      </c>
      <c r="C64" s="14">
        <v>15</v>
      </c>
      <c r="D64" s="14">
        <f t="shared" si="82"/>
        <v>41</v>
      </c>
      <c r="F64" s="14">
        <f t="shared" ref="F64:F65" si="83">C63</f>
        <v>1</v>
      </c>
      <c r="G64" s="14">
        <f>C65*D63/D65</f>
        <v>1.4222222222222223</v>
      </c>
      <c r="H64" s="14">
        <f t="shared" ref="H64:H65" si="84">((C63-G64)^2)/G64</f>
        <v>0.12534722222222225</v>
      </c>
      <c r="J64" s="13"/>
    </row>
    <row r="65" spans="1:15" ht="13.5" customHeight="1">
      <c r="A65" s="13" t="s">
        <v>47</v>
      </c>
      <c r="B65" s="14">
        <f>SUM(B63:B64)</f>
        <v>29</v>
      </c>
      <c r="C65" s="14">
        <f>SUM(C63+C64)</f>
        <v>16</v>
      </c>
      <c r="D65" s="14">
        <f t="shared" si="82"/>
        <v>45</v>
      </c>
      <c r="F65" s="16">
        <f t="shared" si="83"/>
        <v>15</v>
      </c>
      <c r="G65" s="16">
        <f>C65*D64/D65</f>
        <v>14.577777777777778</v>
      </c>
      <c r="H65" s="16">
        <f t="shared" si="84"/>
        <v>1.2228997289972917E-2</v>
      </c>
      <c r="I65" s="16"/>
      <c r="J65" s="16"/>
      <c r="K65" s="16"/>
      <c r="L65" s="16"/>
      <c r="M65" s="16"/>
      <c r="N65" s="16"/>
      <c r="O65" s="16"/>
    </row>
    <row r="66" spans="1:15" ht="13.5" customHeight="1">
      <c r="A66" s="13"/>
      <c r="F66" s="14">
        <f t="shared" ref="F66:F67" si="85">B67</f>
        <v>3</v>
      </c>
      <c r="G66" s="14">
        <f>B69*D67/D69</f>
        <v>3.8666666666666667</v>
      </c>
      <c r="H66" s="14">
        <f t="shared" ref="H66:H67" si="86">((B67-G66)^2)/G66</f>
        <v>0.19425287356321841</v>
      </c>
    </row>
    <row r="67" spans="1:15" ht="13.5" customHeight="1">
      <c r="A67" s="13" t="s">
        <v>44</v>
      </c>
      <c r="B67" s="14">
        <v>3</v>
      </c>
      <c r="C67" s="14">
        <v>3</v>
      </c>
      <c r="D67" s="14">
        <f t="shared" ref="D67:D69" si="87">SUM(B67:C67)</f>
        <v>6</v>
      </c>
      <c r="F67" s="14">
        <f t="shared" si="85"/>
        <v>26</v>
      </c>
      <c r="G67" s="14">
        <f>B69*D68/D69</f>
        <v>25.133333333333333</v>
      </c>
      <c r="H67" s="14">
        <f t="shared" si="86"/>
        <v>2.9885057471264402E-2</v>
      </c>
      <c r="I67" s="13">
        <f>SUM(H66:H69)</f>
        <v>0.63038793103448287</v>
      </c>
      <c r="J67" s="13" t="s">
        <v>58</v>
      </c>
    </row>
    <row r="68" spans="1:15" ht="13.5" customHeight="1">
      <c r="A68" s="13" t="s">
        <v>97</v>
      </c>
      <c r="B68" s="14">
        <v>26</v>
      </c>
      <c r="C68" s="14">
        <v>13</v>
      </c>
      <c r="D68" s="14">
        <f t="shared" si="87"/>
        <v>39</v>
      </c>
      <c r="F68" s="14">
        <f t="shared" ref="F68:F69" si="88">C67</f>
        <v>3</v>
      </c>
      <c r="G68" s="14">
        <f>C69*D67/D69</f>
        <v>2.1333333333333333</v>
      </c>
      <c r="H68" s="14">
        <f t="shared" ref="H68:H69" si="89">((C67-G68)^2)/G68</f>
        <v>0.35208333333333336</v>
      </c>
    </row>
    <row r="69" spans="1:15" ht="13.5" customHeight="1">
      <c r="A69" s="13" t="s">
        <v>47</v>
      </c>
      <c r="B69" s="14">
        <f>SUM(B67:B68)</f>
        <v>29</v>
      </c>
      <c r="C69" s="14">
        <f>SUM(C67+C68)</f>
        <v>16</v>
      </c>
      <c r="D69" s="14">
        <f t="shared" si="87"/>
        <v>45</v>
      </c>
      <c r="F69" s="16">
        <f t="shared" si="88"/>
        <v>13</v>
      </c>
      <c r="G69" s="16">
        <f>C69*D68/D69</f>
        <v>13.866666666666667</v>
      </c>
      <c r="H69" s="16">
        <f t="shared" si="89"/>
        <v>5.4166666666666724E-2</v>
      </c>
      <c r="I69" s="16"/>
      <c r="J69" s="16"/>
      <c r="K69" s="16"/>
      <c r="L69" s="16"/>
      <c r="M69" s="16"/>
      <c r="N69" s="16"/>
      <c r="O69" s="16"/>
    </row>
    <row r="70" spans="1:15" ht="13.5" customHeight="1">
      <c r="A70" s="13"/>
      <c r="F70" s="14">
        <f t="shared" ref="F70:F71" si="90">B71</f>
        <v>0</v>
      </c>
      <c r="G70" s="14">
        <f>B73*D71/D73</f>
        <v>0</v>
      </c>
      <c r="H70" s="14">
        <v>0</v>
      </c>
    </row>
    <row r="71" spans="1:15" ht="13.5" customHeight="1">
      <c r="A71" s="13" t="s">
        <v>41</v>
      </c>
      <c r="B71" s="14">
        <v>0</v>
      </c>
      <c r="C71" s="14">
        <v>0</v>
      </c>
      <c r="D71" s="14">
        <f t="shared" ref="D71:D73" si="91">SUM(B71:C71)</f>
        <v>0</v>
      </c>
      <c r="F71" s="14">
        <f t="shared" si="90"/>
        <v>29</v>
      </c>
      <c r="G71" s="14">
        <f>B73*D72/D73</f>
        <v>29</v>
      </c>
      <c r="H71" s="14">
        <f>((B72-G71)^2)/G71</f>
        <v>0</v>
      </c>
      <c r="I71" s="13">
        <f>SUM(H70:H73)</f>
        <v>0</v>
      </c>
      <c r="J71" s="13" t="s">
        <v>58</v>
      </c>
    </row>
    <row r="72" spans="1:15" ht="13.5" customHeight="1">
      <c r="A72" s="13" t="s">
        <v>97</v>
      </c>
      <c r="B72" s="14">
        <v>29</v>
      </c>
      <c r="C72" s="14">
        <v>16</v>
      </c>
      <c r="D72" s="14">
        <f t="shared" si="91"/>
        <v>45</v>
      </c>
      <c r="F72" s="14">
        <f t="shared" ref="F72:F73" si="92">C71</f>
        <v>0</v>
      </c>
      <c r="G72" s="14">
        <f>C73*D71/D73</f>
        <v>0</v>
      </c>
      <c r="H72" s="14">
        <v>0</v>
      </c>
    </row>
    <row r="73" spans="1:15" ht="13.5" customHeight="1">
      <c r="A73" s="13" t="s">
        <v>47</v>
      </c>
      <c r="B73" s="14">
        <f>SUM(B71:B72)</f>
        <v>29</v>
      </c>
      <c r="C73" s="14">
        <f>SUM(C71+C72)</f>
        <v>16</v>
      </c>
      <c r="D73" s="14">
        <f t="shared" si="91"/>
        <v>45</v>
      </c>
      <c r="F73" s="16">
        <f t="shared" si="92"/>
        <v>16</v>
      </c>
      <c r="G73" s="16">
        <f>C73*D72/D73</f>
        <v>16</v>
      </c>
      <c r="H73" s="16">
        <f>((C72-G73)^2)/G73</f>
        <v>0</v>
      </c>
      <c r="I73" s="16"/>
      <c r="J73" s="16"/>
      <c r="K73" s="16"/>
      <c r="L73" s="16"/>
      <c r="M73" s="16"/>
      <c r="N73" s="16"/>
      <c r="O73" s="16"/>
    </row>
    <row r="74" spans="1:15" ht="13.5" customHeight="1">
      <c r="A74" s="13"/>
      <c r="F74" s="14">
        <f t="shared" ref="F74:F75" si="93">B75</f>
        <v>2</v>
      </c>
      <c r="G74" s="14">
        <f>B77*D75/D77</f>
        <v>1.288888888888889</v>
      </c>
      <c r="H74" s="14">
        <f t="shared" ref="H74:H75" si="94">((B75-G74)^2)/G74</f>
        <v>0.39233716475095776</v>
      </c>
    </row>
    <row r="75" spans="1:15" ht="13.5" customHeight="1">
      <c r="A75" s="13" t="s">
        <v>40</v>
      </c>
      <c r="B75" s="14">
        <v>2</v>
      </c>
      <c r="C75" s="14">
        <v>0</v>
      </c>
      <c r="D75" s="14">
        <f t="shared" ref="D75:D77" si="95">SUM(B75:C75)</f>
        <v>2</v>
      </c>
      <c r="F75" s="14">
        <f t="shared" si="93"/>
        <v>27</v>
      </c>
      <c r="G75" s="14">
        <f>B77*D76/D77</f>
        <v>27.711111111111112</v>
      </c>
      <c r="H75" s="14">
        <f t="shared" si="94"/>
        <v>1.8248240220974835E-2</v>
      </c>
      <c r="I75" s="13">
        <f>SUM(H74:H77)</f>
        <v>1.1547714514835603</v>
      </c>
      <c r="J75" s="13" t="s">
        <v>58</v>
      </c>
    </row>
    <row r="76" spans="1:15" ht="13.5" customHeight="1">
      <c r="A76" s="13" t="s">
        <v>97</v>
      </c>
      <c r="B76" s="14">
        <v>27</v>
      </c>
      <c r="C76" s="14">
        <v>16</v>
      </c>
      <c r="D76" s="14">
        <f t="shared" si="95"/>
        <v>43</v>
      </c>
      <c r="F76" s="14">
        <f t="shared" ref="F76:F77" si="96">C75</f>
        <v>0</v>
      </c>
      <c r="G76" s="14">
        <f>C77*D75/D77</f>
        <v>0.71111111111111114</v>
      </c>
      <c r="H76" s="14">
        <f t="shared" ref="H76:H77" si="97">((C75-G76)^2)/G76</f>
        <v>0.71111111111111114</v>
      </c>
    </row>
    <row r="77" spans="1:15" ht="13.5" customHeight="1">
      <c r="A77" s="13" t="s">
        <v>47</v>
      </c>
      <c r="B77" s="14">
        <f>SUM(B75:B76)</f>
        <v>29</v>
      </c>
      <c r="C77" s="14">
        <f>SUM(C75+C76)</f>
        <v>16</v>
      </c>
      <c r="D77" s="14">
        <f t="shared" si="95"/>
        <v>45</v>
      </c>
      <c r="F77" s="16">
        <f t="shared" si="96"/>
        <v>16</v>
      </c>
      <c r="G77" s="16">
        <f>C77*D76/D77</f>
        <v>15.28888888888889</v>
      </c>
      <c r="H77" s="16">
        <f t="shared" si="97"/>
        <v>3.3074935400516724E-2</v>
      </c>
      <c r="I77" s="16"/>
      <c r="J77" s="16"/>
      <c r="K77" s="16"/>
      <c r="L77" s="16"/>
      <c r="M77" s="16"/>
      <c r="N77" s="16"/>
      <c r="O77" s="16"/>
    </row>
    <row r="78" spans="1:15" ht="13.5" customHeight="1">
      <c r="A78" s="13"/>
      <c r="F78" s="14">
        <f t="shared" ref="F78:F79" si="98">B79</f>
        <v>1</v>
      </c>
      <c r="G78" s="14">
        <f>B81*D79/D81</f>
        <v>1.288888888888889</v>
      </c>
      <c r="H78" s="14">
        <f t="shared" ref="H78:H79" si="99">((B79-G78)^2)/G78</f>
        <v>6.4750957854406169E-2</v>
      </c>
    </row>
    <row r="79" spans="1:15" ht="13.5" customHeight="1">
      <c r="A79" s="13" t="s">
        <v>45</v>
      </c>
      <c r="B79" s="14">
        <v>1</v>
      </c>
      <c r="C79" s="14">
        <v>1</v>
      </c>
      <c r="D79" s="14">
        <f t="shared" ref="D79:D81" si="100">SUM(B79:C79)</f>
        <v>2</v>
      </c>
      <c r="F79" s="14">
        <f t="shared" si="98"/>
        <v>28</v>
      </c>
      <c r="G79" s="14">
        <f>B81*D80/D81</f>
        <v>27.711111111111112</v>
      </c>
      <c r="H79" s="14">
        <f t="shared" si="99"/>
        <v>3.0116724583444496E-3</v>
      </c>
      <c r="I79" s="13">
        <f>SUM(H78:H81)</f>
        <v>0.19058239775461108</v>
      </c>
      <c r="J79" s="13" t="s">
        <v>58</v>
      </c>
    </row>
    <row r="80" spans="1:15" ht="13.5" customHeight="1">
      <c r="A80" s="13" t="s">
        <v>97</v>
      </c>
      <c r="B80" s="14">
        <v>28</v>
      </c>
      <c r="C80" s="14">
        <v>15</v>
      </c>
      <c r="D80" s="14">
        <f t="shared" si="100"/>
        <v>43</v>
      </c>
      <c r="F80" s="14">
        <f t="shared" ref="F80:F81" si="101">C79</f>
        <v>1</v>
      </c>
      <c r="G80" s="14">
        <f>C81*D79/D81</f>
        <v>0.71111111111111114</v>
      </c>
      <c r="H80" s="14">
        <f t="shared" ref="H80:H81" si="102">((C79-G80)^2)/G80</f>
        <v>0.11736111111111108</v>
      </c>
    </row>
    <row r="81" spans="1:15" ht="13.5" customHeight="1">
      <c r="A81" s="13" t="s">
        <v>47</v>
      </c>
      <c r="B81" s="14">
        <f>SUM(B79:B80)</f>
        <v>29</v>
      </c>
      <c r="C81" s="14">
        <f>SUM(C79+C80)</f>
        <v>16</v>
      </c>
      <c r="D81" s="14">
        <f t="shared" si="100"/>
        <v>45</v>
      </c>
      <c r="F81" s="16">
        <f t="shared" si="101"/>
        <v>15</v>
      </c>
      <c r="G81" s="16">
        <f>C81*D80/D81</f>
        <v>15.28888888888889</v>
      </c>
      <c r="H81" s="16">
        <f t="shared" si="102"/>
        <v>5.458656330749382E-3</v>
      </c>
      <c r="I81" s="16"/>
      <c r="J81" s="16"/>
      <c r="K81" s="16"/>
      <c r="L81" s="16"/>
      <c r="M81" s="16"/>
      <c r="N81" s="16"/>
      <c r="O81" s="16"/>
    </row>
    <row r="82" spans="1:15" ht="13.5" customHeight="1">
      <c r="A82" s="13"/>
      <c r="F82" s="14">
        <f t="shared" ref="F82:F83" si="103">B83</f>
        <v>3</v>
      </c>
      <c r="G82" s="14">
        <f>B85*D83/D85</f>
        <v>3.2222222222222223</v>
      </c>
      <c r="H82" s="14">
        <f t="shared" ref="H82:H83" si="104">((B83-G82)^2)/G82</f>
        <v>1.5325670498084304E-2</v>
      </c>
    </row>
    <row r="83" spans="1:15" ht="13.5" customHeight="1">
      <c r="A83" s="13" t="s">
        <v>42</v>
      </c>
      <c r="B83" s="14">
        <v>3</v>
      </c>
      <c r="C83" s="14">
        <v>2</v>
      </c>
      <c r="D83" s="14">
        <f t="shared" ref="D83:D85" si="105">SUM(B83:C83)</f>
        <v>5</v>
      </c>
      <c r="F83" s="14">
        <f t="shared" si="103"/>
        <v>26</v>
      </c>
      <c r="G83" s="14">
        <f>B85*D84/D85</f>
        <v>25.777777777777779</v>
      </c>
      <c r="H83" s="14">
        <f t="shared" si="104"/>
        <v>1.9157088122605229E-3</v>
      </c>
      <c r="I83" s="13">
        <f>SUM(H82:H85)</f>
        <v>4.8491379310344827E-2</v>
      </c>
      <c r="J83" s="13" t="s">
        <v>58</v>
      </c>
    </row>
    <row r="84" spans="1:15" ht="13.5" customHeight="1">
      <c r="A84" s="13" t="s">
        <v>97</v>
      </c>
      <c r="B84" s="14">
        <v>26</v>
      </c>
      <c r="C84" s="14">
        <v>14</v>
      </c>
      <c r="D84" s="14">
        <f t="shared" si="105"/>
        <v>40</v>
      </c>
      <c r="F84" s="14">
        <f t="shared" ref="F84:F85" si="106">C83</f>
        <v>2</v>
      </c>
      <c r="G84" s="14">
        <f>C85*D83/D85</f>
        <v>1.7777777777777777</v>
      </c>
      <c r="H84" s="14">
        <f t="shared" ref="H84:H85" si="107">((C83-G84)^2)/G84</f>
        <v>2.7777777777777804E-2</v>
      </c>
    </row>
    <row r="85" spans="1:15" ht="13.5" customHeight="1">
      <c r="A85" s="13" t="s">
        <v>47</v>
      </c>
      <c r="B85" s="14">
        <f>SUM(B83:B84)</f>
        <v>29</v>
      </c>
      <c r="C85" s="14">
        <f>SUM(C83+C84)</f>
        <v>16</v>
      </c>
      <c r="D85" s="14">
        <f t="shared" si="105"/>
        <v>45</v>
      </c>
      <c r="F85" s="16">
        <f t="shared" si="106"/>
        <v>14</v>
      </c>
      <c r="G85" s="16">
        <f>C85*D84/D85</f>
        <v>14.222222222222221</v>
      </c>
      <c r="H85" s="16">
        <f t="shared" si="107"/>
        <v>3.4722222222221977E-3</v>
      </c>
      <c r="I85" s="16"/>
      <c r="J85" s="16"/>
      <c r="K85" s="16"/>
      <c r="L85" s="16"/>
      <c r="M85" s="16"/>
      <c r="N85" s="16"/>
      <c r="O85" s="16"/>
    </row>
    <row r="86" spans="1:15" ht="13.5" customHeight="1">
      <c r="A86" s="13"/>
      <c r="F86" s="14">
        <f t="shared" ref="F86:F87" si="108">B87</f>
        <v>17</v>
      </c>
      <c r="G86" s="14">
        <f>B89*D87/D89</f>
        <v>16.755555555555556</v>
      </c>
      <c r="H86" s="14">
        <f t="shared" ref="H86:H87" si="109">((B87-G86)^2)/G86</f>
        <v>3.5661656351311266E-3</v>
      </c>
    </row>
    <row r="87" spans="1:15" ht="13.5" customHeight="1">
      <c r="A87" s="13" t="s">
        <v>43</v>
      </c>
      <c r="B87" s="14">
        <v>17</v>
      </c>
      <c r="C87" s="14">
        <v>9</v>
      </c>
      <c r="D87" s="14">
        <f t="shared" ref="D87:D89" si="110">SUM(B87:C87)</f>
        <v>26</v>
      </c>
      <c r="F87" s="14">
        <f t="shared" si="108"/>
        <v>12</v>
      </c>
      <c r="G87" s="14">
        <f>B89*D88/D89</f>
        <v>12.244444444444444</v>
      </c>
      <c r="H87" s="14">
        <f t="shared" si="109"/>
        <v>4.8800161322847006E-3</v>
      </c>
      <c r="I87" s="13">
        <f>SUM(H86:H89)</f>
        <v>2.3754886220857079E-2</v>
      </c>
      <c r="J87" s="13" t="s">
        <v>58</v>
      </c>
    </row>
    <row r="88" spans="1:15" ht="13.5" customHeight="1">
      <c r="A88" s="13" t="s">
        <v>97</v>
      </c>
      <c r="B88" s="14">
        <v>12</v>
      </c>
      <c r="C88" s="14">
        <v>7</v>
      </c>
      <c r="D88" s="14">
        <f t="shared" si="110"/>
        <v>19</v>
      </c>
      <c r="F88" s="14">
        <f t="shared" ref="F88:F89" si="111">C87</f>
        <v>9</v>
      </c>
      <c r="G88" s="14">
        <f>C89*D87/D89</f>
        <v>9.2444444444444436</v>
      </c>
      <c r="H88" s="14">
        <f t="shared" ref="H88:H89" si="112">((C87-G88)^2)/G88</f>
        <v>6.4636752136751682E-3</v>
      </c>
    </row>
    <row r="89" spans="1:15" ht="13.5" customHeight="1">
      <c r="A89" s="13" t="s">
        <v>47</v>
      </c>
      <c r="B89" s="14">
        <f>SUM(B87:B88)</f>
        <v>29</v>
      </c>
      <c r="C89" s="14">
        <f>SUM(C87+C88)</f>
        <v>16</v>
      </c>
      <c r="D89" s="14">
        <f t="shared" si="110"/>
        <v>45</v>
      </c>
      <c r="F89" s="16">
        <f t="shared" si="111"/>
        <v>7</v>
      </c>
      <c r="G89" s="16">
        <f>C89*D88/D89</f>
        <v>6.7555555555555555</v>
      </c>
      <c r="H89" s="16">
        <f t="shared" si="112"/>
        <v>8.8450292397660828E-3</v>
      </c>
      <c r="I89" s="16"/>
      <c r="J89" s="16"/>
      <c r="K89" s="16"/>
      <c r="L89" s="16"/>
      <c r="M89" s="16"/>
      <c r="N89" s="16"/>
      <c r="O89" s="16"/>
    </row>
    <row r="90" spans="1:15" ht="13.5" customHeight="1">
      <c r="A90" s="28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ht="13.5" customHeight="1">
      <c r="A91" s="28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ht="13.5" customHeight="1">
      <c r="A92" s="13"/>
      <c r="B92" s="12" t="s">
        <v>73</v>
      </c>
      <c r="C92" s="12" t="s">
        <v>98</v>
      </c>
      <c r="D92" s="13" t="s">
        <v>47</v>
      </c>
      <c r="F92" s="14">
        <f t="shared" ref="F92:F93" si="113">B93</f>
        <v>1</v>
      </c>
      <c r="G92" s="14">
        <f>B95*D93/D95</f>
        <v>2.064516129032258</v>
      </c>
      <c r="H92" s="14">
        <f t="shared" ref="H92:H93" si="114">((B93-G92)^2)/G92</f>
        <v>0.54889112903225801</v>
      </c>
    </row>
    <row r="93" spans="1:15" ht="13.5" customHeight="1">
      <c r="A93" s="13" t="s">
        <v>39</v>
      </c>
      <c r="B93" s="14">
        <v>1</v>
      </c>
      <c r="C93" s="14">
        <v>3</v>
      </c>
      <c r="D93" s="14">
        <f t="shared" ref="D93:D95" si="115">SUM(B93:C93)</f>
        <v>4</v>
      </c>
      <c r="F93" s="14">
        <f t="shared" si="113"/>
        <v>15</v>
      </c>
      <c r="G93" s="14">
        <f>B95*D94/D95</f>
        <v>13.935483870967742</v>
      </c>
      <c r="H93" s="14">
        <f t="shared" si="114"/>
        <v>8.1317204301075252E-2</v>
      </c>
      <c r="I93" s="13">
        <f>SUM(H92:H95)</f>
        <v>1.3024305555555553</v>
      </c>
      <c r="J93" s="13" t="s">
        <v>58</v>
      </c>
    </row>
    <row r="94" spans="1:15" ht="13.5" customHeight="1">
      <c r="A94" s="13" t="s">
        <v>97</v>
      </c>
      <c r="B94" s="14">
        <v>15</v>
      </c>
      <c r="C94" s="14">
        <v>12</v>
      </c>
      <c r="D94" s="14">
        <f t="shared" si="115"/>
        <v>27</v>
      </c>
      <c r="F94" s="14">
        <f t="shared" ref="F94:F95" si="116">C93</f>
        <v>3</v>
      </c>
      <c r="G94" s="14">
        <f>C95*D93/D95</f>
        <v>1.935483870967742</v>
      </c>
      <c r="H94" s="14">
        <f t="shared" ref="H94:H95" si="117">((C93-G94)^2)/G94</f>
        <v>0.58548387096774179</v>
      </c>
    </row>
    <row r="95" spans="1:15" ht="13.5" customHeight="1">
      <c r="A95" s="13" t="s">
        <v>47</v>
      </c>
      <c r="B95" s="14">
        <f>SUM(B93+B94)</f>
        <v>16</v>
      </c>
      <c r="C95" s="14">
        <f>SUM(C93:C94)</f>
        <v>15</v>
      </c>
      <c r="D95" s="14">
        <f t="shared" si="115"/>
        <v>31</v>
      </c>
      <c r="F95" s="16">
        <f t="shared" si="116"/>
        <v>12</v>
      </c>
      <c r="G95" s="16">
        <f>C95*D94/D95</f>
        <v>13.064516129032258</v>
      </c>
      <c r="H95" s="16">
        <f t="shared" si="117"/>
        <v>8.6738351254480275E-2</v>
      </c>
      <c r="I95" s="16"/>
      <c r="J95" s="16"/>
      <c r="K95" s="16"/>
      <c r="L95" s="16"/>
      <c r="M95" s="16"/>
      <c r="N95" s="16"/>
      <c r="O95" s="16"/>
    </row>
    <row r="96" spans="1:15" ht="13.5" customHeight="1">
      <c r="A96" s="13"/>
      <c r="F96" s="14">
        <f t="shared" ref="F96:F97" si="118">B97</f>
        <v>3</v>
      </c>
      <c r="G96" s="14">
        <f>B99*D97/D99</f>
        <v>2.5806451612903225</v>
      </c>
      <c r="H96" s="14">
        <f t="shared" ref="H96:H97" si="119">((B97-G96)^2)/G96</f>
        <v>6.8145161290322609E-2</v>
      </c>
    </row>
    <row r="97" spans="1:15" ht="13.5" customHeight="1">
      <c r="A97" s="13" t="s">
        <v>44</v>
      </c>
      <c r="B97" s="14">
        <v>3</v>
      </c>
      <c r="C97" s="14">
        <v>2</v>
      </c>
      <c r="D97" s="14">
        <f t="shared" ref="D97:D99" si="120">SUM(B97:C97)</f>
        <v>5</v>
      </c>
      <c r="F97" s="14">
        <f t="shared" si="118"/>
        <v>13</v>
      </c>
      <c r="G97" s="14">
        <f>B99*D98/D99</f>
        <v>13.419354838709678</v>
      </c>
      <c r="H97" s="14">
        <f t="shared" si="119"/>
        <v>1.3104838709677451E-2</v>
      </c>
      <c r="I97" s="13">
        <f>SUM(H96:H99)</f>
        <v>0.16791666666666677</v>
      </c>
      <c r="J97" s="13" t="s">
        <v>58</v>
      </c>
    </row>
    <row r="98" spans="1:15" ht="13.5" customHeight="1">
      <c r="A98" s="13" t="s">
        <v>97</v>
      </c>
      <c r="B98" s="14">
        <v>13</v>
      </c>
      <c r="C98" s="14">
        <v>13</v>
      </c>
      <c r="D98" s="14">
        <f t="shared" si="120"/>
        <v>26</v>
      </c>
      <c r="F98" s="14">
        <f t="shared" ref="F98:F99" si="121">C97</f>
        <v>2</v>
      </c>
      <c r="G98" s="14">
        <f>C99*D97/D99</f>
        <v>2.4193548387096775</v>
      </c>
      <c r="H98" s="14">
        <f t="shared" ref="H98:H99" si="122">((C97-G98)^2)/G98</f>
        <v>7.2688172043010771E-2</v>
      </c>
    </row>
    <row r="99" spans="1:15" ht="13.5" customHeight="1">
      <c r="A99" s="13" t="s">
        <v>47</v>
      </c>
      <c r="B99" s="14">
        <f>SUM(B97+B98)</f>
        <v>16</v>
      </c>
      <c r="C99" s="14">
        <f>SUM(C97:C98)</f>
        <v>15</v>
      </c>
      <c r="D99" s="14">
        <f t="shared" si="120"/>
        <v>31</v>
      </c>
      <c r="F99" s="16">
        <f t="shared" si="121"/>
        <v>13</v>
      </c>
      <c r="G99" s="16">
        <f>C99*D98/D99</f>
        <v>12.580645161290322</v>
      </c>
      <c r="H99" s="16">
        <f t="shared" si="122"/>
        <v>1.3978494623655949E-2</v>
      </c>
      <c r="I99" s="16"/>
      <c r="J99" s="16"/>
      <c r="K99" s="16"/>
      <c r="L99" s="16"/>
      <c r="M99" s="16"/>
      <c r="N99" s="16"/>
      <c r="O99" s="16"/>
    </row>
    <row r="100" spans="1:15" ht="13.5" customHeight="1">
      <c r="A100" s="13"/>
      <c r="F100" s="14">
        <f t="shared" ref="F100:F101" si="123">B101</f>
        <v>0</v>
      </c>
      <c r="G100" s="14">
        <f>B103*D101/D103</f>
        <v>0</v>
      </c>
      <c r="H100" s="14">
        <v>0</v>
      </c>
    </row>
    <row r="101" spans="1:15" ht="13.5" customHeight="1">
      <c r="A101" s="13" t="s">
        <v>41</v>
      </c>
      <c r="B101" s="14">
        <v>0</v>
      </c>
      <c r="C101" s="14">
        <v>0</v>
      </c>
      <c r="D101" s="14">
        <f t="shared" ref="D101:D103" si="124">SUM(B101:C101)</f>
        <v>0</v>
      </c>
      <c r="F101" s="14">
        <f t="shared" si="123"/>
        <v>16</v>
      </c>
      <c r="G101" s="14">
        <f>B103*D102/D103</f>
        <v>16</v>
      </c>
      <c r="H101" s="14">
        <f>((B102-G101)^2)/G101</f>
        <v>0</v>
      </c>
      <c r="I101" s="13">
        <f>SUM(H100:H103)</f>
        <v>0</v>
      </c>
      <c r="J101" s="13" t="s">
        <v>58</v>
      </c>
    </row>
    <row r="102" spans="1:15" ht="13.5" customHeight="1">
      <c r="A102" s="13" t="s">
        <v>97</v>
      </c>
      <c r="B102" s="14">
        <v>16</v>
      </c>
      <c r="C102" s="14">
        <v>15</v>
      </c>
      <c r="D102" s="14">
        <f t="shared" si="124"/>
        <v>31</v>
      </c>
      <c r="F102" s="14">
        <f t="shared" ref="F102:F103" si="125">C101</f>
        <v>0</v>
      </c>
      <c r="G102" s="14">
        <f>C103*D101/D103</f>
        <v>0</v>
      </c>
      <c r="H102" s="14">
        <v>0</v>
      </c>
    </row>
    <row r="103" spans="1:15" ht="13.5" customHeight="1">
      <c r="A103" s="13" t="s">
        <v>47</v>
      </c>
      <c r="B103" s="14">
        <f>SUM(B101+B102)</f>
        <v>16</v>
      </c>
      <c r="C103" s="14">
        <f>SUM(C101:C102)</f>
        <v>15</v>
      </c>
      <c r="D103" s="14">
        <f t="shared" si="124"/>
        <v>31</v>
      </c>
      <c r="F103" s="16">
        <f t="shared" si="125"/>
        <v>15</v>
      </c>
      <c r="G103" s="16">
        <f>C103*D102/D103</f>
        <v>15</v>
      </c>
      <c r="H103" s="16">
        <f>((C102-G103)^2)/G103</f>
        <v>0</v>
      </c>
      <c r="I103" s="16"/>
      <c r="J103" s="16"/>
      <c r="K103" s="16"/>
      <c r="L103" s="16"/>
      <c r="M103" s="16"/>
      <c r="N103" s="16"/>
      <c r="O103" s="16"/>
    </row>
    <row r="104" spans="1:15" ht="13.5" customHeight="1">
      <c r="A104" s="13"/>
      <c r="F104" s="14">
        <f t="shared" ref="F104:F105" si="126">B105</f>
        <v>0</v>
      </c>
      <c r="G104" s="14">
        <f>B107*D105/D107</f>
        <v>1.032258064516129</v>
      </c>
      <c r="H104" s="14">
        <f t="shared" ref="H104:H105" si="127">((B105-G104)^2)/G104</f>
        <v>1.032258064516129</v>
      </c>
    </row>
    <row r="105" spans="1:15" ht="13.5" customHeight="1">
      <c r="A105" s="13" t="s">
        <v>40</v>
      </c>
      <c r="B105" s="14">
        <v>0</v>
      </c>
      <c r="C105" s="14">
        <v>2</v>
      </c>
      <c r="D105" s="14">
        <f t="shared" ref="D105:D107" si="128">SUM(B105:C105)</f>
        <v>2</v>
      </c>
      <c r="F105" s="14">
        <f t="shared" si="126"/>
        <v>16</v>
      </c>
      <c r="G105" s="14">
        <f>B107*D106/D107</f>
        <v>14.96774193548387</v>
      </c>
      <c r="H105" s="14">
        <f t="shared" si="127"/>
        <v>7.1190211345940058E-2</v>
      </c>
      <c r="I105" s="13">
        <f>SUM(H104:H107)</f>
        <v>2.2804597701149425</v>
      </c>
      <c r="J105" s="13" t="s">
        <v>58</v>
      </c>
    </row>
    <row r="106" spans="1:15" ht="13.5" customHeight="1">
      <c r="A106" s="13" t="s">
        <v>97</v>
      </c>
      <c r="B106" s="14">
        <v>16</v>
      </c>
      <c r="C106" s="14">
        <v>13</v>
      </c>
      <c r="D106" s="14">
        <f t="shared" si="128"/>
        <v>29</v>
      </c>
      <c r="F106" s="14">
        <f t="shared" ref="F106:F107" si="129">C105</f>
        <v>2</v>
      </c>
      <c r="G106" s="14">
        <f>C107*D105/D107</f>
        <v>0.967741935483871</v>
      </c>
      <c r="H106" s="14">
        <f t="shared" ref="H106:H107" si="130">((C105-G106)^2)/G106</f>
        <v>1.1010752688172041</v>
      </c>
    </row>
    <row r="107" spans="1:15" ht="13.5" customHeight="1">
      <c r="A107" s="13" t="s">
        <v>47</v>
      </c>
      <c r="B107" s="14">
        <f>SUM(B105+B106)</f>
        <v>16</v>
      </c>
      <c r="C107" s="14">
        <f>SUM(C105:C106)</f>
        <v>15</v>
      </c>
      <c r="D107" s="14">
        <f t="shared" si="128"/>
        <v>31</v>
      </c>
      <c r="F107" s="16">
        <f t="shared" si="129"/>
        <v>13</v>
      </c>
      <c r="G107" s="16">
        <f>C107*D106/D107</f>
        <v>14.03225806451613</v>
      </c>
      <c r="H107" s="16">
        <f t="shared" si="130"/>
        <v>7.5936225435669386E-2</v>
      </c>
      <c r="I107" s="16"/>
      <c r="J107" s="16"/>
      <c r="K107" s="16"/>
      <c r="L107" s="16"/>
      <c r="M107" s="16"/>
      <c r="N107" s="16"/>
      <c r="O107" s="16"/>
    </row>
    <row r="108" spans="1:15" ht="13.5" customHeight="1">
      <c r="A108" s="13"/>
      <c r="F108" s="14">
        <f t="shared" ref="F108:F109" si="131">B109</f>
        <v>1</v>
      </c>
      <c r="G108" s="14">
        <f>B111*D109/D111</f>
        <v>1.032258064516129</v>
      </c>
      <c r="H108" s="14">
        <f t="shared" ref="H108:H109" si="132">((B109-G108)^2)/G108</f>
        <v>1.0080645161290305E-3</v>
      </c>
    </row>
    <row r="109" spans="1:15" ht="13.5" customHeight="1">
      <c r="A109" s="13" t="s">
        <v>45</v>
      </c>
      <c r="B109" s="14">
        <v>1</v>
      </c>
      <c r="C109" s="14">
        <v>1</v>
      </c>
      <c r="D109" s="14">
        <f t="shared" ref="D109:D111" si="133">SUM(B109:C109)</f>
        <v>2</v>
      </c>
      <c r="F109" s="14">
        <f t="shared" si="131"/>
        <v>15</v>
      </c>
      <c r="G109" s="14">
        <f>B111*D110/D111</f>
        <v>14.96774193548387</v>
      </c>
      <c r="H109" s="14">
        <f t="shared" si="132"/>
        <v>6.9521690767523165E-5</v>
      </c>
      <c r="I109" s="13">
        <f>SUM(H108:H111)</f>
        <v>2.2270114942528774E-3</v>
      </c>
      <c r="J109" s="13" t="s">
        <v>58</v>
      </c>
    </row>
    <row r="110" spans="1:15" ht="13.5" customHeight="1">
      <c r="A110" s="13" t="s">
        <v>97</v>
      </c>
      <c r="B110" s="14">
        <v>15</v>
      </c>
      <c r="C110" s="14">
        <v>14</v>
      </c>
      <c r="D110" s="14">
        <f t="shared" si="133"/>
        <v>29</v>
      </c>
      <c r="F110" s="14">
        <f t="shared" ref="F110:F111" si="134">C109</f>
        <v>1</v>
      </c>
      <c r="G110" s="14">
        <f>C111*D109/D111</f>
        <v>0.967741935483871</v>
      </c>
      <c r="H110" s="14">
        <f t="shared" ref="H110:H111" si="135">((C109-G110)^2)/G110</f>
        <v>1.0752688172042991E-3</v>
      </c>
    </row>
    <row r="111" spans="1:15" ht="13.5" customHeight="1">
      <c r="A111" s="13" t="s">
        <v>47</v>
      </c>
      <c r="B111" s="14">
        <f>SUM(B109+B110)</f>
        <v>16</v>
      </c>
      <c r="C111" s="14">
        <f>SUM(C109:C110)</f>
        <v>15</v>
      </c>
      <c r="D111" s="14">
        <f t="shared" si="133"/>
        <v>31</v>
      </c>
      <c r="F111" s="16">
        <f t="shared" si="134"/>
        <v>14</v>
      </c>
      <c r="G111" s="16">
        <f>C111*D110/D111</f>
        <v>14.03225806451613</v>
      </c>
      <c r="H111" s="16">
        <f t="shared" si="135"/>
        <v>7.4156470152024706E-5</v>
      </c>
      <c r="I111" s="16"/>
      <c r="J111" s="16"/>
      <c r="K111" s="16"/>
      <c r="L111" s="16"/>
      <c r="M111" s="16"/>
      <c r="N111" s="16"/>
      <c r="O111" s="16"/>
    </row>
    <row r="112" spans="1:15" ht="13.5" customHeight="1">
      <c r="A112" s="13"/>
      <c r="F112" s="14">
        <f t="shared" ref="F112:F113" si="136">B113</f>
        <v>2</v>
      </c>
      <c r="G112" s="14">
        <f>B115*D113/D115</f>
        <v>1.5483870967741935</v>
      </c>
      <c r="H112" s="14">
        <f t="shared" ref="H112:H113" si="137">((B113-G112)^2)/G112</f>
        <v>0.1317204301075269</v>
      </c>
    </row>
    <row r="113" spans="1:15" ht="13.5" customHeight="1">
      <c r="A113" s="13" t="s">
        <v>42</v>
      </c>
      <c r="B113" s="14">
        <v>2</v>
      </c>
      <c r="C113" s="14">
        <v>1</v>
      </c>
      <c r="D113" s="14">
        <f t="shared" ref="D113:D115" si="138">SUM(B113:C113)</f>
        <v>3</v>
      </c>
      <c r="F113" s="14">
        <f t="shared" si="136"/>
        <v>14</v>
      </c>
      <c r="G113" s="14">
        <f>B115*D114/D115</f>
        <v>14.451612903225806</v>
      </c>
      <c r="H113" s="14">
        <f t="shared" si="137"/>
        <v>1.4112903225806427E-2</v>
      </c>
      <c r="I113" s="13">
        <f>SUM(H112:H115)</f>
        <v>0.30138888888888887</v>
      </c>
      <c r="J113" s="13" t="s">
        <v>58</v>
      </c>
    </row>
    <row r="114" spans="1:15" ht="13.5" customHeight="1">
      <c r="A114" s="13" t="s">
        <v>97</v>
      </c>
      <c r="B114" s="14">
        <v>14</v>
      </c>
      <c r="C114" s="14">
        <v>14</v>
      </c>
      <c r="D114" s="14">
        <f t="shared" si="138"/>
        <v>28</v>
      </c>
      <c r="F114" s="14">
        <f t="shared" ref="F114:F115" si="139">C113</f>
        <v>1</v>
      </c>
      <c r="G114" s="14">
        <f>C115*D113/D115</f>
        <v>1.4516129032258065</v>
      </c>
      <c r="H114" s="14">
        <f t="shared" ref="H114:H115" si="140">((C113-G114)^2)/G114</f>
        <v>0.14050179211469535</v>
      </c>
    </row>
    <row r="115" spans="1:15" ht="13.5" customHeight="1">
      <c r="A115" s="13" t="s">
        <v>47</v>
      </c>
      <c r="B115" s="14">
        <f>SUM(B113+B114)</f>
        <v>16</v>
      </c>
      <c r="C115" s="14">
        <f>SUM(C113:C114)</f>
        <v>15</v>
      </c>
      <c r="D115" s="14">
        <f t="shared" si="138"/>
        <v>31</v>
      </c>
      <c r="F115" s="16">
        <f t="shared" si="139"/>
        <v>14</v>
      </c>
      <c r="G115" s="16">
        <f>C115*D114/D115</f>
        <v>13.548387096774194</v>
      </c>
      <c r="H115" s="16">
        <f t="shared" si="140"/>
        <v>1.5053763440860188E-2</v>
      </c>
      <c r="I115" s="16"/>
      <c r="J115" s="16"/>
      <c r="K115" s="16"/>
      <c r="L115" s="16"/>
      <c r="M115" s="16"/>
      <c r="N115" s="16"/>
      <c r="O115" s="16"/>
    </row>
    <row r="116" spans="1:15" ht="13.5" customHeight="1">
      <c r="A116" s="13"/>
      <c r="F116" s="14">
        <f t="shared" ref="F116:F117" si="141">B117</f>
        <v>9</v>
      </c>
      <c r="G116" s="14">
        <f>B119*D117/D119</f>
        <v>7.741935483870968</v>
      </c>
      <c r="H116" s="14">
        <f t="shared" ref="H116:H117" si="142">((B117-G116)^2)/G116</f>
        <v>0.20443548387096766</v>
      </c>
    </row>
    <row r="117" spans="1:15" ht="13.5" customHeight="1">
      <c r="A117" s="13" t="s">
        <v>43</v>
      </c>
      <c r="B117" s="14">
        <v>9</v>
      </c>
      <c r="C117" s="14">
        <v>6</v>
      </c>
      <c r="D117" s="14">
        <f t="shared" ref="D117:D119" si="143">SUM(B117:C117)</f>
        <v>15</v>
      </c>
      <c r="F117" s="14">
        <f t="shared" si="141"/>
        <v>7</v>
      </c>
      <c r="G117" s="14">
        <f>B119*D118/D119</f>
        <v>8.258064516129032</v>
      </c>
      <c r="H117" s="14">
        <f t="shared" si="142"/>
        <v>0.1916582661290322</v>
      </c>
      <c r="I117" s="13">
        <f>SUM(H116:H119)</f>
        <v>0.81859374999999968</v>
      </c>
      <c r="J117" s="13" t="s">
        <v>58</v>
      </c>
    </row>
    <row r="118" spans="1:15" ht="13.5" customHeight="1">
      <c r="A118" s="13" t="s">
        <v>97</v>
      </c>
      <c r="B118" s="14">
        <v>7</v>
      </c>
      <c r="C118" s="14">
        <v>9</v>
      </c>
      <c r="D118" s="14">
        <f t="shared" si="143"/>
        <v>16</v>
      </c>
      <c r="F118" s="14">
        <f t="shared" ref="F118:F119" si="144">C117</f>
        <v>6</v>
      </c>
      <c r="G118" s="14">
        <f>C119*D117/D119</f>
        <v>7.258064516129032</v>
      </c>
      <c r="H118" s="14">
        <f t="shared" ref="H118:H119" si="145">((C117-G118)^2)/G118</f>
        <v>0.21806451612903219</v>
      </c>
    </row>
    <row r="119" spans="1:15" ht="13.5" customHeight="1">
      <c r="A119" s="13" t="s">
        <v>47</v>
      </c>
      <c r="B119" s="14">
        <f>SUM(B117+B118)</f>
        <v>16</v>
      </c>
      <c r="C119" s="14">
        <f>SUM(C117:C118)</f>
        <v>15</v>
      </c>
      <c r="D119" s="14">
        <f t="shared" si="143"/>
        <v>31</v>
      </c>
      <c r="F119" s="16">
        <f t="shared" si="144"/>
        <v>9</v>
      </c>
      <c r="G119" s="16">
        <f>C119*D118/D119</f>
        <v>7.741935483870968</v>
      </c>
      <c r="H119" s="16">
        <f t="shared" si="145"/>
        <v>0.20443548387096766</v>
      </c>
      <c r="I119" s="16"/>
      <c r="J119" s="16"/>
      <c r="K119" s="16"/>
      <c r="L119" s="16"/>
      <c r="M119" s="16"/>
      <c r="N119" s="16"/>
      <c r="O119" s="16"/>
    </row>
    <row r="120" spans="1:15" ht="13.5" customHeight="1">
      <c r="A120" s="28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1:15" ht="13.5" customHeight="1">
      <c r="A121" s="28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 ht="13.5" customHeight="1">
      <c r="B122" s="12" t="s">
        <v>79</v>
      </c>
      <c r="C122" s="12" t="s">
        <v>73</v>
      </c>
      <c r="D122" s="13" t="s">
        <v>47</v>
      </c>
      <c r="E122" s="14">
        <f>(2-1)*(2-1)</f>
        <v>1</v>
      </c>
      <c r="F122" s="14">
        <f t="shared" ref="F122:F123" si="146">B123</f>
        <v>1</v>
      </c>
      <c r="G122" s="14">
        <f>B125*D123/D125</f>
        <v>0.93333333333333335</v>
      </c>
      <c r="H122" s="14">
        <f t="shared" ref="H122:H123" si="147">((B123-G122)^2)/G122</f>
        <v>4.7619047619047597E-3</v>
      </c>
      <c r="I122" s="13">
        <f>SUM(H122:H125)</f>
        <v>9.5663265306122364E-3</v>
      </c>
      <c r="J122" s="13" t="s">
        <v>58</v>
      </c>
    </row>
    <row r="123" spans="1:15" ht="13.5" customHeight="1">
      <c r="A123" s="13" t="s">
        <v>39</v>
      </c>
      <c r="B123" s="14">
        <v>1</v>
      </c>
      <c r="C123" s="14">
        <v>1</v>
      </c>
      <c r="D123" s="14">
        <f t="shared" ref="D123:D125" si="148">SUM(B123:C123)</f>
        <v>2</v>
      </c>
      <c r="F123" s="14">
        <f t="shared" si="146"/>
        <v>13</v>
      </c>
      <c r="G123" s="14">
        <f>B125*D124/D125</f>
        <v>13.066666666666666</v>
      </c>
      <c r="H123" s="14">
        <f t="shared" si="147"/>
        <v>3.401360544217663E-4</v>
      </c>
      <c r="I123" s="13"/>
      <c r="J123" s="13"/>
    </row>
    <row r="124" spans="1:15" ht="13.5" customHeight="1">
      <c r="A124" s="13" t="s">
        <v>97</v>
      </c>
      <c r="B124" s="14">
        <v>13</v>
      </c>
      <c r="C124" s="14">
        <v>15</v>
      </c>
      <c r="D124" s="14">
        <f t="shared" si="148"/>
        <v>28</v>
      </c>
      <c r="F124" s="14">
        <f t="shared" ref="F124:F125" si="149">C123</f>
        <v>1</v>
      </c>
      <c r="G124" s="14">
        <f>C125*D123/D125</f>
        <v>1.0666666666666667</v>
      </c>
      <c r="H124" s="14">
        <f t="shared" ref="H124:H125" si="150">((C123-G124)^2)/G124</f>
        <v>4.1666666666666649E-3</v>
      </c>
      <c r="J124" s="13"/>
    </row>
    <row r="125" spans="1:15" ht="13.5" customHeight="1">
      <c r="A125" s="13" t="s">
        <v>47</v>
      </c>
      <c r="B125" s="14">
        <f>SUM(B123:B124)</f>
        <v>14</v>
      </c>
      <c r="C125" s="14">
        <f>SUM(C123+C124)</f>
        <v>16</v>
      </c>
      <c r="D125" s="14">
        <f t="shared" si="148"/>
        <v>30</v>
      </c>
      <c r="F125" s="16">
        <f t="shared" si="149"/>
        <v>15</v>
      </c>
      <c r="G125" s="16">
        <f>C125*D124/D125</f>
        <v>14.933333333333334</v>
      </c>
      <c r="H125" s="16">
        <f t="shared" si="150"/>
        <v>2.9761904761904553E-4</v>
      </c>
      <c r="I125" s="16"/>
      <c r="J125" s="16"/>
      <c r="K125" s="16"/>
      <c r="L125" s="16"/>
      <c r="M125" s="16"/>
      <c r="N125" s="16"/>
      <c r="O125" s="16"/>
    </row>
    <row r="126" spans="1:15" ht="13.5" customHeight="1">
      <c r="A126" s="13"/>
      <c r="F126" s="14">
        <f t="shared" ref="F126:F127" si="151">B127</f>
        <v>3</v>
      </c>
      <c r="G126" s="14">
        <f>B129*D127/D129</f>
        <v>2.8</v>
      </c>
      <c r="H126" s="14">
        <f t="shared" ref="H126:H127" si="152">((B127-G126)^2)/G126</f>
        <v>1.4285714285714311E-2</v>
      </c>
    </row>
    <row r="127" spans="1:15" ht="13.5" customHeight="1">
      <c r="A127" s="13" t="s">
        <v>44</v>
      </c>
      <c r="B127" s="14">
        <v>3</v>
      </c>
      <c r="C127" s="14">
        <v>3</v>
      </c>
      <c r="D127" s="14">
        <f t="shared" ref="D127:D129" si="153">SUM(B127:C127)</f>
        <v>6</v>
      </c>
      <c r="F127" s="14">
        <f t="shared" si="151"/>
        <v>11</v>
      </c>
      <c r="G127" s="14">
        <f>B129*D128/D129</f>
        <v>11.2</v>
      </c>
      <c r="H127" s="14">
        <f t="shared" si="152"/>
        <v>3.5714285714285462E-3</v>
      </c>
      <c r="I127" s="13">
        <f>SUM(H126:H129)</f>
        <v>3.3482142857142856E-2</v>
      </c>
      <c r="J127" s="13" t="s">
        <v>58</v>
      </c>
    </row>
    <row r="128" spans="1:15" ht="13.5" customHeight="1">
      <c r="A128" s="13" t="s">
        <v>97</v>
      </c>
      <c r="B128" s="14">
        <v>11</v>
      </c>
      <c r="C128" s="14">
        <v>13</v>
      </c>
      <c r="D128" s="14">
        <f t="shared" si="153"/>
        <v>24</v>
      </c>
      <c r="F128" s="14">
        <f t="shared" ref="F128:F129" si="154">C127</f>
        <v>3</v>
      </c>
      <c r="G128" s="14">
        <f>C129*D127/D129</f>
        <v>3.2</v>
      </c>
      <c r="H128" s="14">
        <f t="shared" ref="H128:H129" si="155">((C127-G128)^2)/G128</f>
        <v>1.2500000000000022E-2</v>
      </c>
    </row>
    <row r="129" spans="1:15" ht="13.5" customHeight="1">
      <c r="A129" s="13" t="s">
        <v>47</v>
      </c>
      <c r="B129" s="14">
        <f>SUM(B127:B128)</f>
        <v>14</v>
      </c>
      <c r="C129" s="14">
        <f>SUM(C127+C128)</f>
        <v>16</v>
      </c>
      <c r="D129" s="14">
        <f t="shared" si="153"/>
        <v>30</v>
      </c>
      <c r="F129" s="16">
        <f t="shared" si="154"/>
        <v>13</v>
      </c>
      <c r="G129" s="16">
        <f>C129*D128/D129</f>
        <v>12.8</v>
      </c>
      <c r="H129" s="16">
        <f t="shared" si="155"/>
        <v>3.1249999999999776E-3</v>
      </c>
      <c r="I129" s="16"/>
      <c r="J129" s="16"/>
      <c r="K129" s="16"/>
      <c r="L129" s="16"/>
      <c r="M129" s="16"/>
      <c r="N129" s="16"/>
      <c r="O129" s="16"/>
    </row>
    <row r="130" spans="1:15" ht="13.5" customHeight="1">
      <c r="A130" s="13"/>
      <c r="F130" s="14">
        <f t="shared" ref="F130:F131" si="156">B131</f>
        <v>0</v>
      </c>
      <c r="G130" s="14">
        <f>B133*D131/D133</f>
        <v>0</v>
      </c>
      <c r="H130" s="14">
        <v>0</v>
      </c>
    </row>
    <row r="131" spans="1:15" ht="13.5" customHeight="1">
      <c r="A131" s="13" t="s">
        <v>41</v>
      </c>
      <c r="B131" s="14">
        <v>0</v>
      </c>
      <c r="C131" s="14">
        <v>0</v>
      </c>
      <c r="D131" s="14">
        <f t="shared" ref="D131:D133" si="157">SUM(B131:C131)</f>
        <v>0</v>
      </c>
      <c r="F131" s="14">
        <f t="shared" si="156"/>
        <v>14</v>
      </c>
      <c r="G131" s="14">
        <f>B133*D132/D133</f>
        <v>14</v>
      </c>
      <c r="H131" s="14">
        <f>((B132-G131)^2)/G131</f>
        <v>0</v>
      </c>
      <c r="I131" s="13">
        <f>SUM(H130:H133)</f>
        <v>0</v>
      </c>
      <c r="J131" s="13" t="s">
        <v>58</v>
      </c>
    </row>
    <row r="132" spans="1:15" ht="13.5" customHeight="1">
      <c r="A132" s="13" t="s">
        <v>97</v>
      </c>
      <c r="B132" s="14">
        <v>14</v>
      </c>
      <c r="C132" s="14">
        <v>16</v>
      </c>
      <c r="D132" s="14">
        <f t="shared" si="157"/>
        <v>30</v>
      </c>
      <c r="F132" s="14">
        <f t="shared" ref="F132:F133" si="158">C131</f>
        <v>0</v>
      </c>
      <c r="G132" s="14">
        <f>C133*D131/D133</f>
        <v>0</v>
      </c>
      <c r="H132" s="14">
        <v>0</v>
      </c>
    </row>
    <row r="133" spans="1:15" ht="13.5" customHeight="1">
      <c r="A133" s="13" t="s">
        <v>47</v>
      </c>
      <c r="B133" s="14">
        <f>SUM(B131:B132)</f>
        <v>14</v>
      </c>
      <c r="C133" s="14">
        <f>SUM(C131+C132)</f>
        <v>16</v>
      </c>
      <c r="D133" s="14">
        <f t="shared" si="157"/>
        <v>30</v>
      </c>
      <c r="F133" s="16">
        <f t="shared" si="158"/>
        <v>16</v>
      </c>
      <c r="G133" s="16">
        <f>C133*D132/D133</f>
        <v>16</v>
      </c>
      <c r="H133" s="16">
        <f>((C132-G133)^2)/G133</f>
        <v>0</v>
      </c>
      <c r="I133" s="16"/>
      <c r="J133" s="16"/>
      <c r="K133" s="16"/>
      <c r="L133" s="16"/>
      <c r="M133" s="16"/>
      <c r="N133" s="16"/>
      <c r="O133" s="16"/>
    </row>
    <row r="134" spans="1:15" ht="13.5" customHeight="1">
      <c r="A134" s="13"/>
      <c r="F134" s="14">
        <f t="shared" ref="F134:F135" si="159">B135</f>
        <v>1</v>
      </c>
      <c r="G134" s="14">
        <f>B137*D135/D137</f>
        <v>0.46666666666666667</v>
      </c>
      <c r="H134" s="14">
        <f t="shared" ref="H134:H135" si="160">((B135-G134)^2)/G134</f>
        <v>0.60952380952380947</v>
      </c>
    </row>
    <row r="135" spans="1:15" ht="13.5" customHeight="1">
      <c r="A135" s="13" t="s">
        <v>40</v>
      </c>
      <c r="B135" s="14">
        <v>1</v>
      </c>
      <c r="C135" s="14">
        <v>0</v>
      </c>
      <c r="D135" s="14">
        <f t="shared" ref="D135:D137" si="161">SUM(B135:C135)</f>
        <v>1</v>
      </c>
      <c r="F135" s="14">
        <f t="shared" si="159"/>
        <v>13</v>
      </c>
      <c r="G135" s="14">
        <f>B137*D136/D137</f>
        <v>13.533333333333333</v>
      </c>
      <c r="H135" s="14">
        <f t="shared" si="160"/>
        <v>2.1018062397372732E-2</v>
      </c>
      <c r="I135" s="13">
        <f>SUM(H134:H137)</f>
        <v>1.1822660098522166</v>
      </c>
      <c r="J135" s="13" t="s">
        <v>58</v>
      </c>
    </row>
    <row r="136" spans="1:15" ht="13.5" customHeight="1">
      <c r="A136" s="13" t="s">
        <v>97</v>
      </c>
      <c r="B136" s="14">
        <v>13</v>
      </c>
      <c r="C136" s="14">
        <v>16</v>
      </c>
      <c r="D136" s="14">
        <f t="shared" si="161"/>
        <v>29</v>
      </c>
      <c r="F136" s="14">
        <f t="shared" ref="F136:F137" si="162">C135</f>
        <v>0</v>
      </c>
      <c r="G136" s="14">
        <f>C137*D135/D137</f>
        <v>0.53333333333333333</v>
      </c>
      <c r="H136" s="14">
        <f t="shared" ref="H136:H137" si="163">((C135-G136)^2)/G136</f>
        <v>0.53333333333333333</v>
      </c>
    </row>
    <row r="137" spans="1:15" ht="13.5" customHeight="1">
      <c r="A137" s="13" t="s">
        <v>47</v>
      </c>
      <c r="B137" s="14">
        <f>SUM(B135:B136)</f>
        <v>14</v>
      </c>
      <c r="C137" s="14">
        <f>SUM(C135+C136)</f>
        <v>16</v>
      </c>
      <c r="D137" s="14">
        <f t="shared" si="161"/>
        <v>30</v>
      </c>
      <c r="F137" s="16">
        <f t="shared" si="162"/>
        <v>16</v>
      </c>
      <c r="G137" s="16">
        <f>C137*D136/D137</f>
        <v>15.466666666666667</v>
      </c>
      <c r="H137" s="16">
        <f t="shared" si="163"/>
        <v>1.8390804597701142E-2</v>
      </c>
      <c r="I137" s="16"/>
      <c r="J137" s="16"/>
      <c r="K137" s="16"/>
      <c r="L137" s="16"/>
      <c r="M137" s="16"/>
      <c r="N137" s="16"/>
      <c r="O137" s="16"/>
    </row>
    <row r="138" spans="1:15" ht="13.5" customHeight="1">
      <c r="A138" s="13"/>
      <c r="F138" s="14">
        <f t="shared" ref="F138:F139" si="164">B139</f>
        <v>1</v>
      </c>
      <c r="G138" s="14">
        <f>B141*D139/D141</f>
        <v>0.93333333333333335</v>
      </c>
      <c r="H138" s="14">
        <f t="shared" ref="H138:H139" si="165">((B139-G138)^2)/G138</f>
        <v>4.7619047619047597E-3</v>
      </c>
    </row>
    <row r="139" spans="1:15" ht="13.5" customHeight="1">
      <c r="A139" s="13" t="s">
        <v>45</v>
      </c>
      <c r="B139" s="14">
        <v>1</v>
      </c>
      <c r="C139" s="14">
        <v>1</v>
      </c>
      <c r="D139" s="14">
        <f t="shared" ref="D139:D141" si="166">SUM(B139:C139)</f>
        <v>2</v>
      </c>
      <c r="F139" s="14">
        <f t="shared" si="164"/>
        <v>13</v>
      </c>
      <c r="G139" s="14">
        <f>B141*D140/D141</f>
        <v>13.066666666666666</v>
      </c>
      <c r="H139" s="14">
        <f t="shared" si="165"/>
        <v>3.401360544217663E-4</v>
      </c>
      <c r="I139" s="13">
        <f>SUM(H138:H141)</f>
        <v>9.5663265306122364E-3</v>
      </c>
      <c r="J139" s="13" t="s">
        <v>58</v>
      </c>
    </row>
    <row r="140" spans="1:15" ht="13.5" customHeight="1">
      <c r="A140" s="13" t="s">
        <v>97</v>
      </c>
      <c r="B140" s="14">
        <v>13</v>
      </c>
      <c r="C140" s="14">
        <v>15</v>
      </c>
      <c r="D140" s="14">
        <f t="shared" si="166"/>
        <v>28</v>
      </c>
      <c r="F140" s="14">
        <f t="shared" ref="F140:F141" si="167">C139</f>
        <v>1</v>
      </c>
      <c r="G140" s="14">
        <f>C141*D139/D141</f>
        <v>1.0666666666666667</v>
      </c>
      <c r="H140" s="14">
        <f t="shared" ref="H140:H141" si="168">((C139-G140)^2)/G140</f>
        <v>4.1666666666666649E-3</v>
      </c>
    </row>
    <row r="141" spans="1:15" ht="13.5" customHeight="1">
      <c r="A141" s="13" t="s">
        <v>47</v>
      </c>
      <c r="B141" s="14">
        <f>SUM(B139:B140)</f>
        <v>14</v>
      </c>
      <c r="C141" s="14">
        <f>SUM(C139+C140)</f>
        <v>16</v>
      </c>
      <c r="D141" s="14">
        <f t="shared" si="166"/>
        <v>30</v>
      </c>
      <c r="F141" s="16">
        <f t="shared" si="167"/>
        <v>15</v>
      </c>
      <c r="G141" s="16">
        <f>C141*D140/D141</f>
        <v>14.933333333333334</v>
      </c>
      <c r="H141" s="16">
        <f t="shared" si="168"/>
        <v>2.9761904761904553E-4</v>
      </c>
      <c r="I141" s="16"/>
      <c r="J141" s="16"/>
      <c r="K141" s="16"/>
      <c r="L141" s="16"/>
      <c r="M141" s="16"/>
      <c r="N141" s="16"/>
      <c r="O141" s="16"/>
    </row>
    <row r="142" spans="1:15" ht="13.5" customHeight="1">
      <c r="A142" s="13"/>
      <c r="F142" s="14">
        <f t="shared" ref="F142:F143" si="169">B143</f>
        <v>1</v>
      </c>
      <c r="G142" s="14">
        <f>B145*D143/D145</f>
        <v>1.4</v>
      </c>
      <c r="H142" s="14">
        <f t="shared" ref="H142:H143" si="170">((B143-G142)^2)/G142</f>
        <v>0.11428571428571424</v>
      </c>
    </row>
    <row r="143" spans="1:15" ht="13.5" customHeight="1">
      <c r="A143" s="13" t="s">
        <v>42</v>
      </c>
      <c r="B143" s="14">
        <v>1</v>
      </c>
      <c r="C143" s="14">
        <v>2</v>
      </c>
      <c r="D143" s="14">
        <f t="shared" ref="D143:D145" si="171">SUM(B143:C143)</f>
        <v>3</v>
      </c>
      <c r="F143" s="14">
        <f t="shared" si="169"/>
        <v>13</v>
      </c>
      <c r="G143" s="14">
        <f>B145*D144/D145</f>
        <v>12.6</v>
      </c>
      <c r="H143" s="14">
        <f t="shared" si="170"/>
        <v>1.2698412698412721E-2</v>
      </c>
      <c r="I143" s="13">
        <f>SUM(H142:H145)</f>
        <v>0.23809523809523803</v>
      </c>
      <c r="J143" s="13" t="s">
        <v>58</v>
      </c>
    </row>
    <row r="144" spans="1:15" ht="13.5" customHeight="1">
      <c r="A144" s="13" t="s">
        <v>97</v>
      </c>
      <c r="B144" s="14">
        <v>13</v>
      </c>
      <c r="C144" s="14">
        <v>14</v>
      </c>
      <c r="D144" s="14">
        <f t="shared" si="171"/>
        <v>27</v>
      </c>
      <c r="F144" s="14">
        <f t="shared" ref="F144:F145" si="172">C143</f>
        <v>2</v>
      </c>
      <c r="G144" s="14">
        <f>C145*D143/D145</f>
        <v>1.6</v>
      </c>
      <c r="H144" s="14">
        <f t="shared" ref="H144:H145" si="173">((C143-G144)^2)/G144</f>
        <v>9.999999999999995E-2</v>
      </c>
    </row>
    <row r="145" spans="1:15" ht="13.5" customHeight="1">
      <c r="A145" s="13" t="s">
        <v>47</v>
      </c>
      <c r="B145" s="14">
        <f>SUM(B143:B144)</f>
        <v>14</v>
      </c>
      <c r="C145" s="14">
        <f>SUM(C143+C144)</f>
        <v>16</v>
      </c>
      <c r="D145" s="14">
        <f t="shared" si="171"/>
        <v>30</v>
      </c>
      <c r="F145" s="16">
        <f t="shared" si="172"/>
        <v>14</v>
      </c>
      <c r="G145" s="16">
        <f>C145*D144/D145</f>
        <v>14.4</v>
      </c>
      <c r="H145" s="16">
        <f t="shared" si="173"/>
        <v>1.1111111111111131E-2</v>
      </c>
      <c r="I145" s="16"/>
      <c r="J145" s="16"/>
      <c r="K145" s="16"/>
      <c r="L145" s="16"/>
      <c r="M145" s="16"/>
      <c r="N145" s="16"/>
      <c r="O145" s="16"/>
    </row>
    <row r="146" spans="1:15" ht="13.5" customHeight="1">
      <c r="A146" s="13"/>
      <c r="F146" s="14">
        <f t="shared" ref="F146:F147" si="174">B147</f>
        <v>7</v>
      </c>
      <c r="G146" s="14">
        <f>B149*D147/D149</f>
        <v>7.4666666666666668</v>
      </c>
      <c r="H146" s="14">
        <f t="shared" ref="H146:H147" si="175">((B147-G146)^2)/G146</f>
        <v>2.9166666666666681E-2</v>
      </c>
    </row>
    <row r="147" spans="1:15" ht="13.5" customHeight="1">
      <c r="A147" s="13" t="s">
        <v>43</v>
      </c>
      <c r="B147" s="14">
        <v>7</v>
      </c>
      <c r="C147" s="14">
        <v>9</v>
      </c>
      <c r="D147" s="14">
        <f t="shared" ref="D147:D149" si="176">SUM(B147:C147)</f>
        <v>16</v>
      </c>
      <c r="F147" s="14">
        <f t="shared" si="174"/>
        <v>7</v>
      </c>
      <c r="G147" s="14">
        <f>B149*D148/D149</f>
        <v>6.5333333333333332</v>
      </c>
      <c r="H147" s="14">
        <f t="shared" si="175"/>
        <v>3.3333333333333347E-2</v>
      </c>
      <c r="I147" s="13">
        <f>SUM(H146:H149)</f>
        <v>0.11718750000000006</v>
      </c>
      <c r="J147" s="13" t="s">
        <v>58</v>
      </c>
    </row>
    <row r="148" spans="1:15" ht="13.5" customHeight="1">
      <c r="A148" s="13" t="s">
        <v>97</v>
      </c>
      <c r="B148" s="14">
        <v>7</v>
      </c>
      <c r="C148" s="14">
        <v>7</v>
      </c>
      <c r="D148" s="14">
        <f t="shared" si="176"/>
        <v>14</v>
      </c>
      <c r="F148" s="14">
        <f t="shared" ref="F148:F149" si="177">C147</f>
        <v>9</v>
      </c>
      <c r="G148" s="14">
        <f>C149*D147/D149</f>
        <v>8.5333333333333332</v>
      </c>
      <c r="H148" s="14">
        <f t="shared" ref="H148:H149" si="178">((C147-G148)^2)/G148</f>
        <v>2.5520833333333347E-2</v>
      </c>
    </row>
    <row r="149" spans="1:15" ht="13.5" customHeight="1">
      <c r="A149" s="13" t="s">
        <v>47</v>
      </c>
      <c r="B149" s="14">
        <f>SUM(B147:B148)</f>
        <v>14</v>
      </c>
      <c r="C149" s="14">
        <f>SUM(C147+C148)</f>
        <v>16</v>
      </c>
      <c r="D149" s="14">
        <f t="shared" si="176"/>
        <v>30</v>
      </c>
      <c r="F149" s="16">
        <f t="shared" si="177"/>
        <v>7</v>
      </c>
      <c r="G149" s="16">
        <f>C149*D148/D149</f>
        <v>7.4666666666666668</v>
      </c>
      <c r="H149" s="16">
        <f t="shared" si="178"/>
        <v>2.9166666666666681E-2</v>
      </c>
      <c r="I149" s="16"/>
      <c r="J149" s="16"/>
      <c r="K149" s="16"/>
      <c r="L149" s="16"/>
      <c r="M149" s="16"/>
      <c r="N149" s="16"/>
      <c r="O149" s="16"/>
    </row>
    <row r="150" spans="1:15" ht="13.5" customHeight="1">
      <c r="A150" s="28"/>
      <c r="B150" s="11"/>
      <c r="C150" s="11"/>
      <c r="D150" s="11"/>
      <c r="E150" s="11"/>
      <c r="F150" s="29"/>
      <c r="G150" s="29"/>
      <c r="H150" s="29"/>
      <c r="I150" s="29"/>
      <c r="J150" s="29"/>
      <c r="K150" s="29"/>
      <c r="L150" s="29"/>
      <c r="M150" s="29"/>
      <c r="N150" s="29"/>
      <c r="O150" s="29"/>
    </row>
    <row r="151" spans="1:15" ht="13.5" customHeight="1">
      <c r="A151" s="28"/>
      <c r="B151" s="11"/>
      <c r="C151" s="11"/>
      <c r="D151" s="11"/>
      <c r="E151" s="11"/>
      <c r="F151" s="29"/>
      <c r="G151" s="29"/>
      <c r="H151" s="29"/>
      <c r="I151" s="29"/>
      <c r="J151" s="29"/>
      <c r="K151" s="29"/>
      <c r="L151" s="29"/>
      <c r="M151" s="29"/>
      <c r="N151" s="29"/>
      <c r="O151" s="29"/>
    </row>
    <row r="152" spans="1:15" ht="13.5" customHeight="1">
      <c r="A152" s="13"/>
      <c r="B152" s="12" t="s">
        <v>73</v>
      </c>
      <c r="C152" s="12" t="s">
        <v>52</v>
      </c>
      <c r="D152" s="13" t="s">
        <v>47</v>
      </c>
      <c r="F152" s="14">
        <f t="shared" ref="F152:F153" si="179">B153</f>
        <v>1</v>
      </c>
      <c r="G152" s="14">
        <f>B155*D153/D155</f>
        <v>1.5483870967741935</v>
      </c>
      <c r="H152" s="14">
        <f t="shared" ref="H152:H153" si="180">((B153-G152)^2)/G152</f>
        <v>0.19422043010752688</v>
      </c>
    </row>
    <row r="153" spans="1:15" ht="13.5" customHeight="1">
      <c r="A153" s="13" t="s">
        <v>39</v>
      </c>
      <c r="B153" s="14">
        <v>1</v>
      </c>
      <c r="C153" s="14">
        <v>2</v>
      </c>
      <c r="D153" s="14">
        <f t="shared" ref="D153:D155" si="181">SUM(B153:C153)</f>
        <v>3</v>
      </c>
      <c r="F153" s="14">
        <f t="shared" si="179"/>
        <v>15</v>
      </c>
      <c r="G153" s="14">
        <f>B155*D154/D155</f>
        <v>14.451612903225806</v>
      </c>
      <c r="H153" s="14">
        <f t="shared" si="180"/>
        <v>2.0809331797235053E-2</v>
      </c>
      <c r="I153" s="13">
        <f>SUM(H152:H155)</f>
        <v>0.4443948412698413</v>
      </c>
      <c r="J153" s="13" t="s">
        <v>58</v>
      </c>
    </row>
    <row r="154" spans="1:15" ht="13.5" customHeight="1">
      <c r="A154" s="13" t="s">
        <v>97</v>
      </c>
      <c r="B154" s="14">
        <v>15</v>
      </c>
      <c r="C154" s="14">
        <v>13</v>
      </c>
      <c r="D154" s="14">
        <f t="shared" si="181"/>
        <v>28</v>
      </c>
      <c r="F154" s="14">
        <f t="shared" ref="F154:F155" si="182">C153</f>
        <v>2</v>
      </c>
      <c r="G154" s="14">
        <f>C155*D153/D155</f>
        <v>1.4516129032258065</v>
      </c>
      <c r="H154" s="14">
        <f t="shared" ref="H154:H155" si="183">((C153-G154)^2)/G154</f>
        <v>0.20716845878136197</v>
      </c>
    </row>
    <row r="155" spans="1:15" ht="13.5" customHeight="1">
      <c r="A155" s="13" t="s">
        <v>47</v>
      </c>
      <c r="B155" s="14">
        <f>SUM(B153+B154)</f>
        <v>16</v>
      </c>
      <c r="C155" s="14">
        <f>SUM(C153:C154)</f>
        <v>15</v>
      </c>
      <c r="D155" s="14">
        <f t="shared" si="181"/>
        <v>31</v>
      </c>
      <c r="F155" s="16">
        <f t="shared" si="182"/>
        <v>13</v>
      </c>
      <c r="G155" s="16">
        <f>C155*D154/D155</f>
        <v>13.548387096774194</v>
      </c>
      <c r="H155" s="16">
        <f t="shared" si="183"/>
        <v>2.2196620583717387E-2</v>
      </c>
      <c r="I155" s="16"/>
      <c r="J155" s="16"/>
      <c r="K155" s="16"/>
      <c r="L155" s="16"/>
      <c r="M155" s="16"/>
      <c r="N155" s="16"/>
      <c r="O155" s="16"/>
    </row>
    <row r="156" spans="1:15" ht="13.5" customHeight="1">
      <c r="A156" s="13"/>
      <c r="F156" s="14">
        <f t="shared" ref="F156:F157" si="184">B157</f>
        <v>3</v>
      </c>
      <c r="G156" s="14">
        <f>B159*D157/D159</f>
        <v>2.064516129032258</v>
      </c>
      <c r="H156" s="14">
        <f t="shared" ref="H156:H157" si="185">((B157-G156)^2)/G156</f>
        <v>0.42389112903225812</v>
      </c>
    </row>
    <row r="157" spans="1:15" ht="13.5" customHeight="1">
      <c r="A157" s="13" t="s">
        <v>44</v>
      </c>
      <c r="B157" s="14">
        <v>3</v>
      </c>
      <c r="C157" s="14">
        <v>1</v>
      </c>
      <c r="D157" s="14">
        <f t="shared" ref="D157:D159" si="186">SUM(B157:C157)</f>
        <v>4</v>
      </c>
      <c r="F157" s="14">
        <f t="shared" si="184"/>
        <v>13</v>
      </c>
      <c r="G157" s="14">
        <f>B159*D158/D159</f>
        <v>13.935483870967742</v>
      </c>
      <c r="H157" s="14">
        <f t="shared" si="185"/>
        <v>6.2798685782556748E-2</v>
      </c>
      <c r="I157" s="13">
        <f>SUM(H156:H159)</f>
        <v>1.0058256172839506</v>
      </c>
      <c r="J157" s="13" t="s">
        <v>58</v>
      </c>
    </row>
    <row r="158" spans="1:15" ht="13.5" customHeight="1">
      <c r="A158" s="13" t="s">
        <v>97</v>
      </c>
      <c r="B158" s="14">
        <v>13</v>
      </c>
      <c r="C158" s="14">
        <v>14</v>
      </c>
      <c r="D158" s="14">
        <f t="shared" si="186"/>
        <v>27</v>
      </c>
      <c r="F158" s="14">
        <f t="shared" ref="F158:F159" si="187">C157</f>
        <v>1</v>
      </c>
      <c r="G158" s="14">
        <f>C159*D157/D159</f>
        <v>1.935483870967742</v>
      </c>
      <c r="H158" s="14">
        <f t="shared" ref="H158:H159" si="188">((C157-G158)^2)/G158</f>
        <v>0.4521505376344086</v>
      </c>
    </row>
    <row r="159" spans="1:15" ht="13.5" customHeight="1">
      <c r="A159" s="13" t="s">
        <v>47</v>
      </c>
      <c r="B159" s="14">
        <f>SUM(B157+B158)</f>
        <v>16</v>
      </c>
      <c r="C159" s="14">
        <f>SUM(C157:C158)</f>
        <v>15</v>
      </c>
      <c r="D159" s="14">
        <f t="shared" si="186"/>
        <v>31</v>
      </c>
      <c r="F159" s="16">
        <f t="shared" si="187"/>
        <v>14</v>
      </c>
      <c r="G159" s="16">
        <f>C159*D158/D159</f>
        <v>13.064516129032258</v>
      </c>
      <c r="H159" s="16">
        <f t="shared" si="188"/>
        <v>6.6985264834727207E-2</v>
      </c>
      <c r="I159" s="16"/>
      <c r="J159" s="16"/>
      <c r="K159" s="16"/>
      <c r="L159" s="16"/>
      <c r="M159" s="16"/>
      <c r="N159" s="16"/>
      <c r="O159" s="16"/>
    </row>
    <row r="160" spans="1:15" ht="13.5" customHeight="1">
      <c r="A160" s="13"/>
      <c r="F160" s="14">
        <f t="shared" ref="F160:F161" si="189">B161</f>
        <v>0</v>
      </c>
      <c r="G160" s="14">
        <f>B163*D161/D163</f>
        <v>2.064516129032258</v>
      </c>
      <c r="H160" s="14">
        <v>0</v>
      </c>
    </row>
    <row r="161" spans="1:15" ht="13.5" customHeight="1">
      <c r="A161" s="13" t="s">
        <v>41</v>
      </c>
      <c r="B161" s="14">
        <v>0</v>
      </c>
      <c r="C161" s="14">
        <v>4</v>
      </c>
      <c r="D161" s="14">
        <f t="shared" ref="D161:D163" si="190">SUM(B161:C161)</f>
        <v>4</v>
      </c>
      <c r="F161" s="14">
        <f t="shared" si="189"/>
        <v>16</v>
      </c>
      <c r="G161" s="14">
        <f>B163*D162/D163</f>
        <v>13.935483870967742</v>
      </c>
      <c r="H161" s="14">
        <f>((B162-G161)^2)/G161</f>
        <v>0.30585424133811229</v>
      </c>
      <c r="I161" s="13">
        <f>SUM(H160:H163)</f>
        <v>0.63209876543209864</v>
      </c>
      <c r="J161" s="13" t="s">
        <v>58</v>
      </c>
    </row>
    <row r="162" spans="1:15" ht="13.5" customHeight="1">
      <c r="A162" s="13" t="s">
        <v>97</v>
      </c>
      <c r="B162" s="14">
        <v>16</v>
      </c>
      <c r="C162" s="14">
        <v>11</v>
      </c>
      <c r="D162" s="14">
        <f t="shared" si="190"/>
        <v>27</v>
      </c>
      <c r="F162" s="14">
        <f t="shared" ref="F162:F163" si="191">C161</f>
        <v>4</v>
      </c>
      <c r="G162" s="14">
        <f>C163*D161/D163</f>
        <v>1.935483870967742</v>
      </c>
      <c r="H162" s="14">
        <v>0</v>
      </c>
    </row>
    <row r="163" spans="1:15" ht="13.5" customHeight="1">
      <c r="A163" s="13" t="s">
        <v>47</v>
      </c>
      <c r="B163" s="14">
        <f>SUM(B161+B162)</f>
        <v>16</v>
      </c>
      <c r="C163" s="14">
        <f>SUM(C161:C162)</f>
        <v>15</v>
      </c>
      <c r="D163" s="14">
        <f t="shared" si="190"/>
        <v>31</v>
      </c>
      <c r="F163" s="16">
        <f t="shared" si="191"/>
        <v>11</v>
      </c>
      <c r="G163" s="16">
        <f>C163*D162/D163</f>
        <v>13.064516129032258</v>
      </c>
      <c r="H163" s="16">
        <f>((C162-G163)^2)/G163</f>
        <v>0.32624452409398641</v>
      </c>
      <c r="I163" s="16"/>
      <c r="J163" s="16"/>
      <c r="K163" s="16"/>
      <c r="L163" s="16"/>
      <c r="M163" s="16"/>
      <c r="N163" s="16"/>
      <c r="O163" s="16"/>
    </row>
    <row r="164" spans="1:15" ht="13.5" customHeight="1">
      <c r="A164" s="13"/>
      <c r="F164" s="14">
        <f t="shared" ref="F164:F165" si="192">B165</f>
        <v>0</v>
      </c>
      <c r="G164" s="14">
        <f>B167*D165/D167</f>
        <v>1.032258064516129</v>
      </c>
      <c r="H164" s="14">
        <f t="shared" ref="H164:H165" si="193">((B165-G164)^2)/G164</f>
        <v>1.032258064516129</v>
      </c>
    </row>
    <row r="165" spans="1:15" ht="13.5" customHeight="1">
      <c r="A165" s="13" t="s">
        <v>40</v>
      </c>
      <c r="B165" s="14">
        <v>0</v>
      </c>
      <c r="C165" s="14">
        <v>2</v>
      </c>
      <c r="D165" s="14">
        <f t="shared" ref="D165:D167" si="194">SUM(B165:C165)</f>
        <v>2</v>
      </c>
      <c r="F165" s="14">
        <f t="shared" si="192"/>
        <v>16</v>
      </c>
      <c r="G165" s="14">
        <f>B167*D166/D167</f>
        <v>14.96774193548387</v>
      </c>
      <c r="H165" s="14">
        <f t="shared" si="193"/>
        <v>7.1190211345940058E-2</v>
      </c>
      <c r="I165" s="24">
        <f>SUM(H164:H167)</f>
        <v>2.2804597701149425</v>
      </c>
      <c r="J165" s="24" t="s">
        <v>58</v>
      </c>
    </row>
    <row r="166" spans="1:15" ht="13.5" customHeight="1">
      <c r="A166" s="13" t="s">
        <v>97</v>
      </c>
      <c r="B166" s="14">
        <v>16</v>
      </c>
      <c r="C166" s="14">
        <v>13</v>
      </c>
      <c r="D166" s="14">
        <f t="shared" si="194"/>
        <v>29</v>
      </c>
      <c r="F166" s="14">
        <f t="shared" ref="F166:F167" si="195">C165</f>
        <v>2</v>
      </c>
      <c r="G166" s="14">
        <f>C167*D165/D167</f>
        <v>0.967741935483871</v>
      </c>
      <c r="H166" s="14">
        <f t="shared" ref="H166:H167" si="196">((C165-G166)^2)/G166</f>
        <v>1.1010752688172041</v>
      </c>
    </row>
    <row r="167" spans="1:15" ht="13.5" customHeight="1">
      <c r="A167" s="13" t="s">
        <v>47</v>
      </c>
      <c r="B167" s="14">
        <f>SUM(B165+B166)</f>
        <v>16</v>
      </c>
      <c r="C167" s="14">
        <f>SUM(C165:C166)</f>
        <v>15</v>
      </c>
      <c r="D167" s="14">
        <f t="shared" si="194"/>
        <v>31</v>
      </c>
      <c r="F167" s="16">
        <f t="shared" si="195"/>
        <v>13</v>
      </c>
      <c r="G167" s="16">
        <f>C167*D166/D167</f>
        <v>14.03225806451613</v>
      </c>
      <c r="H167" s="16">
        <f t="shared" si="196"/>
        <v>7.5936225435669386E-2</v>
      </c>
      <c r="I167" s="16"/>
      <c r="J167" s="16"/>
      <c r="K167" s="16"/>
      <c r="L167" s="16"/>
      <c r="M167" s="16"/>
      <c r="N167" s="16"/>
      <c r="O167" s="16"/>
    </row>
    <row r="168" spans="1:15" ht="13.5" customHeight="1">
      <c r="A168" s="13"/>
      <c r="F168" s="14">
        <f t="shared" ref="F168:F169" si="197">B169</f>
        <v>1</v>
      </c>
      <c r="G168" s="14">
        <f>B171*D169/D171</f>
        <v>1.032258064516129</v>
      </c>
      <c r="H168" s="14">
        <f t="shared" ref="H168:H169" si="198">((B169-G168)^2)/G168</f>
        <v>1.0080645161290305E-3</v>
      </c>
    </row>
    <row r="169" spans="1:15" ht="13.5" customHeight="1">
      <c r="A169" s="13" t="s">
        <v>45</v>
      </c>
      <c r="B169" s="14">
        <v>1</v>
      </c>
      <c r="C169" s="14">
        <v>1</v>
      </c>
      <c r="D169" s="14">
        <f t="shared" ref="D169:D171" si="199">SUM(B169:C169)</f>
        <v>2</v>
      </c>
      <c r="F169" s="14">
        <f t="shared" si="197"/>
        <v>15</v>
      </c>
      <c r="G169" s="14">
        <f>B171*D170/D171</f>
        <v>14.96774193548387</v>
      </c>
      <c r="H169" s="14">
        <f t="shared" si="198"/>
        <v>6.9521690767523165E-5</v>
      </c>
      <c r="I169" s="13">
        <f>SUM(H168:H171)</f>
        <v>2.2270114942528774E-3</v>
      </c>
      <c r="J169" s="13" t="s">
        <v>58</v>
      </c>
    </row>
    <row r="170" spans="1:15" ht="13.5" customHeight="1">
      <c r="A170" s="13" t="s">
        <v>97</v>
      </c>
      <c r="B170" s="14">
        <v>15</v>
      </c>
      <c r="C170" s="14">
        <v>14</v>
      </c>
      <c r="D170" s="14">
        <f t="shared" si="199"/>
        <v>29</v>
      </c>
      <c r="F170" s="14">
        <f t="shared" ref="F170:F171" si="200">C169</f>
        <v>1</v>
      </c>
      <c r="G170" s="14">
        <f>C171*D169/D171</f>
        <v>0.967741935483871</v>
      </c>
      <c r="H170" s="14">
        <f t="shared" ref="H170:H171" si="201">((C169-G170)^2)/G170</f>
        <v>1.0752688172042991E-3</v>
      </c>
    </row>
    <row r="171" spans="1:15" ht="13.5" customHeight="1">
      <c r="A171" s="13" t="s">
        <v>47</v>
      </c>
      <c r="B171" s="14">
        <f>SUM(B169+B170)</f>
        <v>16</v>
      </c>
      <c r="C171" s="14">
        <f>SUM(C169:C170)</f>
        <v>15</v>
      </c>
      <c r="D171" s="14">
        <f t="shared" si="199"/>
        <v>31</v>
      </c>
      <c r="F171" s="16">
        <f t="shared" si="200"/>
        <v>14</v>
      </c>
      <c r="G171" s="16">
        <f>C171*D170/D171</f>
        <v>14.03225806451613</v>
      </c>
      <c r="H171" s="16">
        <f t="shared" si="201"/>
        <v>7.4156470152024706E-5</v>
      </c>
      <c r="I171" s="16"/>
      <c r="J171" s="16"/>
      <c r="K171" s="16"/>
      <c r="L171" s="16"/>
      <c r="M171" s="16"/>
      <c r="N171" s="16"/>
      <c r="O171" s="16"/>
    </row>
    <row r="172" spans="1:15" ht="13.5" customHeight="1">
      <c r="A172" s="13"/>
      <c r="F172" s="14">
        <f t="shared" ref="F172:F173" si="202">B173</f>
        <v>2</v>
      </c>
      <c r="G172" s="14">
        <f>B175*D173/D175</f>
        <v>1.5483870967741935</v>
      </c>
      <c r="H172" s="14">
        <f t="shared" ref="H172:H173" si="203">((B173-G172)^2)/G172</f>
        <v>0.1317204301075269</v>
      </c>
    </row>
    <row r="173" spans="1:15" ht="13.5" customHeight="1">
      <c r="A173" s="13" t="s">
        <v>42</v>
      </c>
      <c r="B173" s="14">
        <v>2</v>
      </c>
      <c r="C173" s="14">
        <v>1</v>
      </c>
      <c r="D173" s="14">
        <f t="shared" ref="D173:D175" si="204">SUM(B173:C173)</f>
        <v>3</v>
      </c>
      <c r="F173" s="14">
        <f t="shared" si="202"/>
        <v>14</v>
      </c>
      <c r="G173" s="14">
        <f>B175*D174/D175</f>
        <v>14.451612903225806</v>
      </c>
      <c r="H173" s="14">
        <f t="shared" si="203"/>
        <v>1.4112903225806427E-2</v>
      </c>
      <c r="I173" s="13">
        <f>SUM(H172:H175)</f>
        <v>0.30138888888888887</v>
      </c>
      <c r="J173" s="13" t="s">
        <v>58</v>
      </c>
    </row>
    <row r="174" spans="1:15" ht="13.5" customHeight="1">
      <c r="A174" s="13" t="s">
        <v>97</v>
      </c>
      <c r="B174" s="14">
        <v>14</v>
      </c>
      <c r="C174" s="14">
        <v>14</v>
      </c>
      <c r="D174" s="14">
        <f t="shared" si="204"/>
        <v>28</v>
      </c>
      <c r="F174" s="14">
        <f t="shared" ref="F174:F175" si="205">C173</f>
        <v>1</v>
      </c>
      <c r="G174" s="14">
        <f>C175*D173/D175</f>
        <v>1.4516129032258065</v>
      </c>
      <c r="H174" s="14">
        <f t="shared" ref="H174:H175" si="206">((C173-G174)^2)/G174</f>
        <v>0.14050179211469535</v>
      </c>
    </row>
    <row r="175" spans="1:15" ht="13.5" customHeight="1">
      <c r="A175" s="13" t="s">
        <v>47</v>
      </c>
      <c r="B175" s="14">
        <f>SUM(B173+B174)</f>
        <v>16</v>
      </c>
      <c r="C175" s="14">
        <f>SUM(C173:C174)</f>
        <v>15</v>
      </c>
      <c r="D175" s="14">
        <f t="shared" si="204"/>
        <v>31</v>
      </c>
      <c r="F175" s="16">
        <f t="shared" si="205"/>
        <v>14</v>
      </c>
      <c r="G175" s="16">
        <f>C175*D174/D175</f>
        <v>13.548387096774194</v>
      </c>
      <c r="H175" s="16">
        <f t="shared" si="206"/>
        <v>1.5053763440860188E-2</v>
      </c>
      <c r="I175" s="16"/>
      <c r="J175" s="16"/>
      <c r="K175" s="16"/>
      <c r="L175" s="16"/>
      <c r="M175" s="16"/>
      <c r="N175" s="16"/>
      <c r="O175" s="16"/>
    </row>
    <row r="176" spans="1:15" ht="13.5" customHeight="1">
      <c r="A176" s="13"/>
      <c r="F176" s="14">
        <f t="shared" ref="F176:F177" si="207">B177</f>
        <v>9</v>
      </c>
      <c r="G176" s="14">
        <f>B179*D177/D179</f>
        <v>7.1724137931034484</v>
      </c>
      <c r="H176" s="14">
        <f t="shared" ref="H176:H177" si="208">((B177-G176)^2)/G176</f>
        <v>0.46568302387267901</v>
      </c>
    </row>
    <row r="177" spans="1:15" ht="13.5" customHeight="1">
      <c r="A177" s="13" t="s">
        <v>43</v>
      </c>
      <c r="B177" s="14">
        <v>9</v>
      </c>
      <c r="C177" s="14">
        <v>4</v>
      </c>
      <c r="D177" s="14">
        <f t="shared" ref="D177:D179" si="209">SUM(B177:C177)</f>
        <v>13</v>
      </c>
      <c r="F177" s="14">
        <f t="shared" si="207"/>
        <v>7</v>
      </c>
      <c r="G177" s="14">
        <f>B179*D178/D179</f>
        <v>8.8275862068965516</v>
      </c>
      <c r="H177" s="14">
        <f t="shared" si="208"/>
        <v>0.37836745689655171</v>
      </c>
      <c r="I177" s="13">
        <f>SUM(H176:H179)</f>
        <v>1.8828818417159761</v>
      </c>
      <c r="J177" s="13" t="s">
        <v>58</v>
      </c>
    </row>
    <row r="178" spans="1:15" ht="13.5" customHeight="1">
      <c r="A178" s="13" t="s">
        <v>97</v>
      </c>
      <c r="B178" s="14">
        <v>7</v>
      </c>
      <c r="C178" s="14">
        <v>9</v>
      </c>
      <c r="D178" s="14">
        <f t="shared" si="209"/>
        <v>16</v>
      </c>
      <c r="F178" s="14">
        <f t="shared" ref="F178:F179" si="210">C177</f>
        <v>4</v>
      </c>
      <c r="G178" s="14">
        <f>C179*D177/D179</f>
        <v>5.8275862068965516</v>
      </c>
      <c r="H178" s="14">
        <f t="shared" ref="H178:H179" si="211">((C177-G178)^2)/G178</f>
        <v>0.57314833707406643</v>
      </c>
    </row>
    <row r="179" spans="1:15" ht="13.5" customHeight="1">
      <c r="A179" s="13" t="s">
        <v>47</v>
      </c>
      <c r="B179" s="14">
        <f>SUM(B177+B178)</f>
        <v>16</v>
      </c>
      <c r="C179" s="14">
        <f>SUM(C177:C178)</f>
        <v>13</v>
      </c>
      <c r="D179" s="14">
        <f t="shared" si="209"/>
        <v>29</v>
      </c>
      <c r="F179" s="16">
        <f t="shared" si="210"/>
        <v>9</v>
      </c>
      <c r="G179" s="16">
        <f>C179*D178/D179</f>
        <v>7.1724137931034484</v>
      </c>
      <c r="H179" s="16">
        <f t="shared" si="211"/>
        <v>0.46568302387267901</v>
      </c>
      <c r="I179" s="16"/>
      <c r="J179" s="16"/>
      <c r="K179" s="16"/>
      <c r="L179" s="16"/>
      <c r="M179" s="16"/>
      <c r="N179" s="16"/>
      <c r="O179" s="16"/>
    </row>
    <row r="180" spans="1:15" ht="13.5" customHeight="1">
      <c r="A180" s="11"/>
      <c r="B180" s="30"/>
      <c r="C180" s="30"/>
      <c r="D180" s="28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1:15" ht="13.5" customHeight="1">
      <c r="A181" s="11"/>
      <c r="B181" s="11"/>
      <c r="C181" s="11"/>
      <c r="D181" s="11"/>
      <c r="E181" s="11"/>
      <c r="F181" s="31"/>
      <c r="G181" s="31"/>
      <c r="H181" s="31"/>
      <c r="I181" s="31"/>
      <c r="J181" s="31"/>
      <c r="K181" s="11"/>
      <c r="L181" s="11"/>
      <c r="M181" s="11"/>
      <c r="N181" s="11"/>
      <c r="O181" s="11"/>
    </row>
    <row r="182" spans="1:15" ht="13.5" customHeight="1">
      <c r="A182" s="13"/>
      <c r="B182" s="12" t="s">
        <v>57</v>
      </c>
      <c r="C182" s="12" t="s">
        <v>52</v>
      </c>
      <c r="D182" s="13" t="s">
        <v>47</v>
      </c>
      <c r="F182" s="14">
        <f t="shared" ref="F182:F183" si="212">B183</f>
        <v>3</v>
      </c>
      <c r="G182" s="14">
        <f>B185*D183/D185</f>
        <v>2.5</v>
      </c>
      <c r="H182" s="14">
        <f t="shared" ref="H182:H183" si="213">((B183-G182)^2)/G182</f>
        <v>0.1</v>
      </c>
    </row>
    <row r="183" spans="1:15" ht="13.5" customHeight="1">
      <c r="A183" s="13" t="s">
        <v>39</v>
      </c>
      <c r="B183" s="14">
        <v>3</v>
      </c>
      <c r="C183" s="14">
        <v>2</v>
      </c>
      <c r="D183" s="14">
        <f t="shared" ref="D183:D185" si="214">SUM(B183:C183)</f>
        <v>5</v>
      </c>
      <c r="F183" s="14">
        <f t="shared" si="212"/>
        <v>12</v>
      </c>
      <c r="G183" s="14">
        <f>B185*D184/D185</f>
        <v>12.5</v>
      </c>
      <c r="H183" s="14">
        <f t="shared" si="213"/>
        <v>0.02</v>
      </c>
      <c r="I183" s="13">
        <f>SUM(H182:H185)</f>
        <v>0.24000000000000002</v>
      </c>
      <c r="J183" s="13" t="s">
        <v>58</v>
      </c>
    </row>
    <row r="184" spans="1:15" ht="13.5" customHeight="1">
      <c r="A184" s="13" t="s">
        <v>97</v>
      </c>
      <c r="B184" s="14">
        <v>12</v>
      </c>
      <c r="C184" s="14">
        <v>13</v>
      </c>
      <c r="D184" s="14">
        <f t="shared" si="214"/>
        <v>25</v>
      </c>
      <c r="F184" s="14">
        <f t="shared" ref="F184:F185" si="215">C183</f>
        <v>2</v>
      </c>
      <c r="G184" s="14">
        <f>C185*D183/D185</f>
        <v>2.5</v>
      </c>
      <c r="H184" s="14">
        <f t="shared" ref="H184:H185" si="216">((C183-G184)^2)/G184</f>
        <v>0.1</v>
      </c>
    </row>
    <row r="185" spans="1:15" ht="13.5" customHeight="1">
      <c r="A185" s="13" t="s">
        <v>47</v>
      </c>
      <c r="B185" s="14">
        <f t="shared" ref="B185:C185" si="217">SUM(B183:B184)</f>
        <v>15</v>
      </c>
      <c r="C185" s="14">
        <f t="shared" si="217"/>
        <v>15</v>
      </c>
      <c r="D185" s="14">
        <f t="shared" si="214"/>
        <v>30</v>
      </c>
      <c r="F185" s="16">
        <f t="shared" si="215"/>
        <v>13</v>
      </c>
      <c r="G185" s="16">
        <f>C185*D184/D185</f>
        <v>12.5</v>
      </c>
      <c r="H185" s="16">
        <f t="shared" si="216"/>
        <v>0.02</v>
      </c>
      <c r="I185" s="16"/>
      <c r="J185" s="16"/>
      <c r="K185" s="16"/>
      <c r="L185" s="16"/>
      <c r="M185" s="16"/>
      <c r="N185" s="16"/>
      <c r="O185" s="16"/>
    </row>
    <row r="186" spans="1:15" ht="13.5" customHeight="1">
      <c r="A186" s="13"/>
      <c r="F186" s="14">
        <f t="shared" ref="F186:F187" si="218">B187</f>
        <v>2</v>
      </c>
      <c r="G186" s="14">
        <f>B189*D187/D189</f>
        <v>1.5</v>
      </c>
      <c r="H186" s="14">
        <f t="shared" ref="H186:H187" si="219">((B187-G186)^2)/G186</f>
        <v>0.16666666666666666</v>
      </c>
    </row>
    <row r="187" spans="1:15" ht="13.5" customHeight="1">
      <c r="A187" s="13" t="s">
        <v>44</v>
      </c>
      <c r="B187" s="14">
        <v>2</v>
      </c>
      <c r="C187" s="14">
        <v>1</v>
      </c>
      <c r="D187" s="14">
        <f t="shared" ref="D187:D189" si="220">SUM(B187:C187)</f>
        <v>3</v>
      </c>
      <c r="F187" s="14">
        <f t="shared" si="218"/>
        <v>13</v>
      </c>
      <c r="G187" s="14">
        <f>B189*D188/D189</f>
        <v>13.5</v>
      </c>
      <c r="H187" s="14">
        <f t="shared" si="219"/>
        <v>1.8518518518518517E-2</v>
      </c>
      <c r="I187" s="13">
        <f>SUM(H186:H189)</f>
        <v>0.37037037037037035</v>
      </c>
      <c r="J187" s="13" t="s">
        <v>58</v>
      </c>
    </row>
    <row r="188" spans="1:15" ht="13.5" customHeight="1">
      <c r="A188" s="13" t="s">
        <v>97</v>
      </c>
      <c r="B188" s="14">
        <v>13</v>
      </c>
      <c r="C188" s="14">
        <v>14</v>
      </c>
      <c r="D188" s="14">
        <f t="shared" si="220"/>
        <v>27</v>
      </c>
      <c r="F188" s="14">
        <f t="shared" ref="F188:F189" si="221">C187</f>
        <v>1</v>
      </c>
      <c r="G188" s="14">
        <f>C189*D187/D189</f>
        <v>1.5</v>
      </c>
      <c r="H188" s="14">
        <f t="shared" ref="H188:H189" si="222">((C187-G188)^2)/G188</f>
        <v>0.16666666666666666</v>
      </c>
    </row>
    <row r="189" spans="1:15" ht="13.5" customHeight="1">
      <c r="A189" s="13" t="s">
        <v>47</v>
      </c>
      <c r="B189" s="14">
        <f t="shared" ref="B189:C189" si="223">SUM(B187:B188)</f>
        <v>15</v>
      </c>
      <c r="C189" s="14">
        <f t="shared" si="223"/>
        <v>15</v>
      </c>
      <c r="D189" s="14">
        <f t="shared" si="220"/>
        <v>30</v>
      </c>
      <c r="F189" s="16">
        <f t="shared" si="221"/>
        <v>14</v>
      </c>
      <c r="G189" s="16">
        <f>C189*D188/D189</f>
        <v>13.5</v>
      </c>
      <c r="H189" s="16">
        <f t="shared" si="222"/>
        <v>1.8518518518518517E-2</v>
      </c>
      <c r="I189" s="16"/>
      <c r="J189" s="16"/>
      <c r="K189" s="16"/>
      <c r="L189" s="16"/>
      <c r="M189" s="16"/>
      <c r="N189" s="16"/>
      <c r="O189" s="16"/>
    </row>
    <row r="190" spans="1:15" ht="13.5" customHeight="1">
      <c r="A190" s="13"/>
      <c r="F190" s="14">
        <f t="shared" ref="F190:F191" si="224">B191</f>
        <v>0</v>
      </c>
      <c r="G190" s="14">
        <f>B193*D191/D193</f>
        <v>2</v>
      </c>
      <c r="H190" s="14">
        <v>0</v>
      </c>
    </row>
    <row r="191" spans="1:15" ht="13.5" customHeight="1">
      <c r="A191" s="13" t="s">
        <v>41</v>
      </c>
      <c r="B191" s="14">
        <v>0</v>
      </c>
      <c r="C191" s="14">
        <v>4</v>
      </c>
      <c r="D191" s="14">
        <f t="shared" ref="D191:D193" si="225">SUM(B191:C191)</f>
        <v>4</v>
      </c>
      <c r="F191" s="14">
        <f t="shared" si="224"/>
        <v>15</v>
      </c>
      <c r="G191" s="14">
        <f>B193*D192/D193</f>
        <v>13</v>
      </c>
      <c r="H191" s="14">
        <f>((B192-G191)^2)/G191</f>
        <v>0.30769230769230771</v>
      </c>
      <c r="I191" s="13">
        <f>SUM(H190:H193)</f>
        <v>0.61538461538461542</v>
      </c>
      <c r="J191" s="13" t="s">
        <v>58</v>
      </c>
    </row>
    <row r="192" spans="1:15" ht="13.5" customHeight="1">
      <c r="A192" s="13" t="s">
        <v>97</v>
      </c>
      <c r="B192" s="14">
        <v>15</v>
      </c>
      <c r="C192" s="14">
        <v>11</v>
      </c>
      <c r="D192" s="14">
        <f t="shared" si="225"/>
        <v>26</v>
      </c>
      <c r="F192" s="14">
        <f t="shared" ref="F192:F193" si="226">C191</f>
        <v>4</v>
      </c>
      <c r="G192" s="14">
        <f>C193*D191/D193</f>
        <v>2</v>
      </c>
      <c r="H192" s="14">
        <v>0</v>
      </c>
    </row>
    <row r="193" spans="1:15" ht="13.5" customHeight="1">
      <c r="A193" s="13" t="s">
        <v>47</v>
      </c>
      <c r="B193" s="14">
        <f t="shared" ref="B193:C193" si="227">SUM(B191:B192)</f>
        <v>15</v>
      </c>
      <c r="C193" s="14">
        <f t="shared" si="227"/>
        <v>15</v>
      </c>
      <c r="D193" s="14">
        <f t="shared" si="225"/>
        <v>30</v>
      </c>
      <c r="F193" s="16">
        <f t="shared" si="226"/>
        <v>11</v>
      </c>
      <c r="G193" s="16">
        <f>C193*D192/D193</f>
        <v>13</v>
      </c>
      <c r="H193" s="16">
        <f>((C192-G193)^2)/G193</f>
        <v>0.30769230769230771</v>
      </c>
      <c r="I193" s="16"/>
      <c r="J193" s="16"/>
      <c r="K193" s="16"/>
      <c r="L193" s="16"/>
      <c r="M193" s="16"/>
      <c r="N193" s="16"/>
      <c r="O193" s="16"/>
    </row>
    <row r="194" spans="1:15" ht="13.5" customHeight="1">
      <c r="A194" s="13"/>
      <c r="F194" s="14">
        <f t="shared" ref="F194:F195" si="228">B195</f>
        <v>2</v>
      </c>
      <c r="G194" s="14">
        <f>B197*D195/D197</f>
        <v>2</v>
      </c>
      <c r="H194" s="14">
        <f t="shared" ref="H194:H195" si="229">((B195-G194)^2)/G194</f>
        <v>0</v>
      </c>
    </row>
    <row r="195" spans="1:15" ht="13.5" customHeight="1">
      <c r="A195" s="13" t="s">
        <v>40</v>
      </c>
      <c r="B195" s="14">
        <v>2</v>
      </c>
      <c r="C195" s="14">
        <v>2</v>
      </c>
      <c r="D195" s="14">
        <f t="shared" ref="D195:D197" si="230">SUM(B195:C195)</f>
        <v>4</v>
      </c>
      <c r="F195" s="14">
        <f t="shared" si="228"/>
        <v>13</v>
      </c>
      <c r="G195" s="14">
        <f>B197*D196/D197</f>
        <v>13</v>
      </c>
      <c r="H195" s="14">
        <f t="shared" si="229"/>
        <v>0</v>
      </c>
      <c r="I195" s="13">
        <f>SUM(H194:H197)</f>
        <v>0</v>
      </c>
      <c r="J195" s="13" t="s">
        <v>58</v>
      </c>
    </row>
    <row r="196" spans="1:15" ht="13.5" customHeight="1">
      <c r="A196" s="13" t="s">
        <v>97</v>
      </c>
      <c r="B196" s="14">
        <v>13</v>
      </c>
      <c r="C196" s="14">
        <v>13</v>
      </c>
      <c r="D196" s="14">
        <f t="shared" si="230"/>
        <v>26</v>
      </c>
      <c r="F196" s="14">
        <f t="shared" ref="F196:F197" si="231">C195</f>
        <v>2</v>
      </c>
      <c r="G196" s="14">
        <f>C197*D195/D197</f>
        <v>2</v>
      </c>
      <c r="H196" s="14">
        <f t="shared" ref="H196:H197" si="232">((C195-G196)^2)/G196</f>
        <v>0</v>
      </c>
    </row>
    <row r="197" spans="1:15" ht="13.5" customHeight="1">
      <c r="A197" s="13" t="s">
        <v>47</v>
      </c>
      <c r="B197" s="14">
        <f t="shared" ref="B197:C197" si="233">SUM(B195:B196)</f>
        <v>15</v>
      </c>
      <c r="C197" s="14">
        <f t="shared" si="233"/>
        <v>15</v>
      </c>
      <c r="D197" s="14">
        <f t="shared" si="230"/>
        <v>30</v>
      </c>
      <c r="F197" s="16">
        <f t="shared" si="231"/>
        <v>13</v>
      </c>
      <c r="G197" s="16">
        <f>C197*D196/D197</f>
        <v>13</v>
      </c>
      <c r="H197" s="16">
        <f t="shared" si="232"/>
        <v>0</v>
      </c>
      <c r="I197" s="16"/>
      <c r="J197" s="16"/>
      <c r="K197" s="16"/>
      <c r="L197" s="16"/>
      <c r="M197" s="16"/>
      <c r="N197" s="16"/>
      <c r="O197" s="16"/>
    </row>
    <row r="198" spans="1:15" ht="13.5" customHeight="1">
      <c r="A198" s="13"/>
      <c r="F198" s="14">
        <f t="shared" ref="F198:F199" si="234">B199</f>
        <v>1</v>
      </c>
      <c r="G198" s="14">
        <f>B201*D199/D201</f>
        <v>1</v>
      </c>
      <c r="H198" s="14">
        <f t="shared" ref="H198:H199" si="235">((B199-G198)^2)/G198</f>
        <v>0</v>
      </c>
    </row>
    <row r="199" spans="1:15" ht="13.5" customHeight="1">
      <c r="A199" s="13" t="s">
        <v>45</v>
      </c>
      <c r="B199" s="14">
        <v>1</v>
      </c>
      <c r="C199" s="14">
        <v>1</v>
      </c>
      <c r="D199" s="14">
        <f t="shared" ref="D199:D201" si="236">SUM(B199:C199)</f>
        <v>2</v>
      </c>
      <c r="F199" s="14">
        <f t="shared" si="234"/>
        <v>14</v>
      </c>
      <c r="G199" s="14">
        <f>B201*D200/D201</f>
        <v>14</v>
      </c>
      <c r="H199" s="14">
        <f t="shared" si="235"/>
        <v>0</v>
      </c>
      <c r="I199" s="13">
        <f>SUM(H198:H201)</f>
        <v>0</v>
      </c>
      <c r="J199" s="13" t="s">
        <v>58</v>
      </c>
    </row>
    <row r="200" spans="1:15" ht="13.5" customHeight="1">
      <c r="A200" s="13" t="s">
        <v>97</v>
      </c>
      <c r="B200" s="14">
        <v>14</v>
      </c>
      <c r="C200" s="14">
        <v>14</v>
      </c>
      <c r="D200" s="14">
        <f t="shared" si="236"/>
        <v>28</v>
      </c>
      <c r="F200" s="14">
        <f t="shared" ref="F200:F201" si="237">C199</f>
        <v>1</v>
      </c>
      <c r="G200" s="14">
        <f>C201*D199/D201</f>
        <v>1</v>
      </c>
      <c r="H200" s="14">
        <f t="shared" ref="H200:H201" si="238">((C199-G200)^2)/G200</f>
        <v>0</v>
      </c>
    </row>
    <row r="201" spans="1:15" ht="13.5" customHeight="1">
      <c r="A201" s="13" t="s">
        <v>47</v>
      </c>
      <c r="B201" s="14">
        <f t="shared" ref="B201:C201" si="239">SUM(B199:B200)</f>
        <v>15</v>
      </c>
      <c r="C201" s="14">
        <f t="shared" si="239"/>
        <v>15</v>
      </c>
      <c r="D201" s="14">
        <f t="shared" si="236"/>
        <v>30</v>
      </c>
      <c r="F201" s="16">
        <f t="shared" si="237"/>
        <v>14</v>
      </c>
      <c r="G201" s="16">
        <f>C201*D200/D201</f>
        <v>14</v>
      </c>
      <c r="H201" s="16">
        <f t="shared" si="238"/>
        <v>0</v>
      </c>
      <c r="I201" s="16"/>
      <c r="J201" s="16"/>
      <c r="K201" s="16"/>
      <c r="L201" s="16"/>
      <c r="M201" s="16"/>
      <c r="N201" s="16"/>
      <c r="O201" s="16"/>
    </row>
    <row r="202" spans="1:15" ht="13.5" customHeight="1">
      <c r="A202" s="13"/>
      <c r="F202" s="14">
        <f t="shared" ref="F202:F203" si="240">B203</f>
        <v>1</v>
      </c>
      <c r="G202" s="14">
        <f>B205*D203/D205</f>
        <v>1</v>
      </c>
      <c r="H202" s="14">
        <f t="shared" ref="H202:H203" si="241">((B203-G202)^2)/G202</f>
        <v>0</v>
      </c>
    </row>
    <row r="203" spans="1:15" ht="13.5" customHeight="1">
      <c r="A203" s="13" t="s">
        <v>42</v>
      </c>
      <c r="B203" s="14">
        <v>1</v>
      </c>
      <c r="C203" s="14">
        <v>1</v>
      </c>
      <c r="D203" s="14">
        <f t="shared" ref="D203:D205" si="242">SUM(B203:C203)</f>
        <v>2</v>
      </c>
      <c r="F203" s="14">
        <f t="shared" si="240"/>
        <v>14</v>
      </c>
      <c r="G203" s="14">
        <f>B205*D204/D205</f>
        <v>14</v>
      </c>
      <c r="H203" s="14">
        <f t="shared" si="241"/>
        <v>0</v>
      </c>
      <c r="I203" s="13">
        <f>SUM(H202:H205)</f>
        <v>0</v>
      </c>
      <c r="J203" s="13" t="s">
        <v>58</v>
      </c>
    </row>
    <row r="204" spans="1:15" ht="13.5" customHeight="1">
      <c r="A204" s="13" t="s">
        <v>97</v>
      </c>
      <c r="B204" s="14">
        <v>14</v>
      </c>
      <c r="C204" s="14">
        <v>14</v>
      </c>
      <c r="D204" s="14">
        <f t="shared" si="242"/>
        <v>28</v>
      </c>
      <c r="F204" s="14">
        <f t="shared" ref="F204:F205" si="243">C203</f>
        <v>1</v>
      </c>
      <c r="G204" s="14">
        <f>C205*D203/D205</f>
        <v>1</v>
      </c>
      <c r="H204" s="14">
        <f t="shared" ref="H204:H205" si="244">((C203-G204)^2)/G204</f>
        <v>0</v>
      </c>
    </row>
    <row r="205" spans="1:15" ht="13.5" customHeight="1">
      <c r="A205" s="13" t="s">
        <v>47</v>
      </c>
      <c r="B205" s="14">
        <f t="shared" ref="B205:C205" si="245">SUM(B203:B204)</f>
        <v>15</v>
      </c>
      <c r="C205" s="14">
        <f t="shared" si="245"/>
        <v>15</v>
      </c>
      <c r="D205" s="14">
        <f t="shared" si="242"/>
        <v>30</v>
      </c>
      <c r="F205" s="16">
        <f t="shared" si="243"/>
        <v>14</v>
      </c>
      <c r="G205" s="16">
        <f>C205*D204/D205</f>
        <v>14</v>
      </c>
      <c r="H205" s="16">
        <f t="shared" si="244"/>
        <v>0</v>
      </c>
      <c r="I205" s="16"/>
      <c r="J205" s="16"/>
      <c r="K205" s="16"/>
      <c r="L205" s="16"/>
      <c r="M205" s="16"/>
      <c r="N205" s="16"/>
      <c r="O205" s="16"/>
    </row>
    <row r="206" spans="1:15" ht="13.5" customHeight="1">
      <c r="A206" s="13"/>
      <c r="F206" s="14">
        <f t="shared" ref="F206:F207" si="246">B207</f>
        <v>6</v>
      </c>
      <c r="G206" s="14">
        <f>B209*D207/D209</f>
        <v>5.3571428571428568</v>
      </c>
      <c r="H206" s="14">
        <f t="shared" ref="H206:H207" si="247">((B207-G206)^2)/G206</f>
        <v>7.7142857142857249E-2</v>
      </c>
    </row>
    <row r="207" spans="1:15" ht="13.5" customHeight="1">
      <c r="A207" s="13" t="s">
        <v>43</v>
      </c>
      <c r="B207" s="14">
        <v>6</v>
      </c>
      <c r="C207" s="14">
        <v>4</v>
      </c>
      <c r="D207" s="14">
        <f t="shared" ref="D207:D209" si="248">SUM(B207:C207)</f>
        <v>10</v>
      </c>
      <c r="F207" s="14">
        <f t="shared" si="246"/>
        <v>9</v>
      </c>
      <c r="G207" s="14">
        <f>B209*D208/D209</f>
        <v>9.6428571428571423</v>
      </c>
      <c r="H207" s="14">
        <f t="shared" si="247"/>
        <v>4.2857142857142795E-2</v>
      </c>
      <c r="I207" s="13">
        <f>SUM(H206:H209)</f>
        <v>0.25846153846153852</v>
      </c>
      <c r="J207" s="13" t="s">
        <v>58</v>
      </c>
    </row>
    <row r="208" spans="1:15" ht="13.5" customHeight="1">
      <c r="A208" s="13" t="s">
        <v>97</v>
      </c>
      <c r="B208" s="14">
        <v>9</v>
      </c>
      <c r="C208" s="14">
        <v>9</v>
      </c>
      <c r="D208" s="14">
        <f t="shared" si="248"/>
        <v>18</v>
      </c>
      <c r="F208" s="14">
        <f t="shared" ref="F208:F209" si="249">C207</f>
        <v>4</v>
      </c>
      <c r="G208" s="14">
        <f>C209*D207/D209</f>
        <v>4.6428571428571432</v>
      </c>
      <c r="H208" s="14">
        <f t="shared" ref="H208:H209" si="250">((C207-G208)^2)/G208</f>
        <v>8.9010989010989111E-2</v>
      </c>
    </row>
    <row r="209" spans="1:15" ht="13.5" customHeight="1">
      <c r="A209" s="13" t="s">
        <v>47</v>
      </c>
      <c r="B209" s="14">
        <f t="shared" ref="B209:C209" si="251">SUM(B207:B208)</f>
        <v>15</v>
      </c>
      <c r="C209" s="14">
        <f t="shared" si="251"/>
        <v>13</v>
      </c>
      <c r="D209" s="14">
        <f t="shared" si="248"/>
        <v>28</v>
      </c>
      <c r="F209" s="16">
        <f t="shared" si="249"/>
        <v>9</v>
      </c>
      <c r="G209" s="16">
        <f>C209*D208/D209</f>
        <v>8.3571428571428577</v>
      </c>
      <c r="H209" s="16">
        <f t="shared" si="250"/>
        <v>4.9450549450549372E-2</v>
      </c>
      <c r="I209" s="16"/>
      <c r="J209" s="16"/>
      <c r="K209" s="16"/>
      <c r="L209" s="16"/>
      <c r="M209" s="16"/>
      <c r="N209" s="16"/>
      <c r="O209" s="16"/>
    </row>
    <row r="210" spans="1:15" ht="13.5" customHeight="1">
      <c r="A210" s="11"/>
      <c r="B210" s="30"/>
      <c r="C210" s="30"/>
      <c r="D210" s="28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1:15" ht="13.5" customHeight="1">
      <c r="A211" s="11"/>
      <c r="B211" s="11"/>
      <c r="C211" s="11"/>
      <c r="D211" s="11"/>
      <c r="E211" s="11"/>
      <c r="F211" s="31"/>
      <c r="G211" s="31"/>
      <c r="H211" s="31"/>
      <c r="I211" s="31"/>
      <c r="J211" s="31"/>
      <c r="K211" s="11"/>
      <c r="L211" s="11"/>
      <c r="M211" s="11"/>
      <c r="N211" s="11"/>
      <c r="O211" s="11"/>
    </row>
    <row r="212" spans="1:15" ht="13.5" customHeight="1">
      <c r="A212" s="13"/>
      <c r="B212" s="12" t="s">
        <v>79</v>
      </c>
      <c r="C212" s="12" t="s">
        <v>52</v>
      </c>
      <c r="D212" s="13" t="s">
        <v>47</v>
      </c>
      <c r="F212" s="14">
        <f t="shared" ref="F212:F213" si="252">B213</f>
        <v>1</v>
      </c>
      <c r="G212" s="14">
        <f>B215*D213/D215</f>
        <v>1.4482758620689655</v>
      </c>
      <c r="H212" s="14">
        <f t="shared" ref="H212:H213" si="253">((B213-G212)^2)/G212</f>
        <v>0.13875205254515599</v>
      </c>
    </row>
    <row r="213" spans="1:15" ht="13.5" customHeight="1">
      <c r="A213" s="13" t="s">
        <v>39</v>
      </c>
      <c r="B213" s="14">
        <v>1</v>
      </c>
      <c r="C213" s="14">
        <v>2</v>
      </c>
      <c r="D213" s="14">
        <f t="shared" ref="D213:D215" si="254">SUM(B213:C213)</f>
        <v>3</v>
      </c>
      <c r="F213" s="14">
        <f t="shared" si="252"/>
        <v>13</v>
      </c>
      <c r="G213" s="14">
        <f>B215*D214/D215</f>
        <v>12.551724137931034</v>
      </c>
      <c r="H213" s="14">
        <f t="shared" si="253"/>
        <v>1.6009852216748818E-2</v>
      </c>
      <c r="I213" s="13">
        <f>SUM(H212:H215)</f>
        <v>0.29920634920634931</v>
      </c>
      <c r="J213" s="13" t="s">
        <v>58</v>
      </c>
    </row>
    <row r="214" spans="1:15" ht="13.5" customHeight="1">
      <c r="A214" s="13" t="s">
        <v>97</v>
      </c>
      <c r="B214" s="14">
        <v>13</v>
      </c>
      <c r="C214" s="14">
        <v>13</v>
      </c>
      <c r="D214" s="14">
        <f t="shared" si="254"/>
        <v>26</v>
      </c>
      <c r="F214" s="14">
        <f t="shared" ref="F214:F215" si="255">C213</f>
        <v>2</v>
      </c>
      <c r="G214" s="14">
        <f>C215*D213/D215</f>
        <v>1.5517241379310345</v>
      </c>
      <c r="H214" s="14">
        <f t="shared" ref="H214:H215" si="256">((C213-G214)^2)/G214</f>
        <v>0.12950191570881228</v>
      </c>
    </row>
    <row r="215" spans="1:15" ht="13.5" customHeight="1">
      <c r="A215" s="13" t="s">
        <v>47</v>
      </c>
      <c r="B215" s="14">
        <f t="shared" ref="B215:C215" si="257">SUM(B213:B214)</f>
        <v>14</v>
      </c>
      <c r="C215" s="14">
        <f t="shared" si="257"/>
        <v>15</v>
      </c>
      <c r="D215" s="14">
        <f t="shared" si="254"/>
        <v>29</v>
      </c>
      <c r="F215" s="16">
        <f t="shared" si="255"/>
        <v>13</v>
      </c>
      <c r="G215" s="16">
        <f>C215*D214/D215</f>
        <v>13.448275862068966</v>
      </c>
      <c r="H215" s="16">
        <f t="shared" si="256"/>
        <v>1.4942528735632227E-2</v>
      </c>
      <c r="I215" s="16"/>
      <c r="J215" s="16"/>
      <c r="K215" s="16"/>
      <c r="L215" s="16"/>
      <c r="M215" s="16"/>
      <c r="N215" s="16"/>
      <c r="O215" s="16"/>
    </row>
    <row r="216" spans="1:15" ht="13.5" customHeight="1">
      <c r="A216" s="13"/>
      <c r="F216" s="14">
        <f t="shared" ref="F216:F217" si="258">B217</f>
        <v>3</v>
      </c>
      <c r="G216" s="14">
        <f>B219*D217/D219</f>
        <v>1.9310344827586208</v>
      </c>
      <c r="H216" s="14">
        <f t="shared" ref="H216:H217" si="259">((B217-G216)^2)/G216</f>
        <v>0.59174876847290625</v>
      </c>
    </row>
    <row r="217" spans="1:15" ht="13.5" customHeight="1">
      <c r="A217" s="13" t="s">
        <v>44</v>
      </c>
      <c r="B217" s="14">
        <v>3</v>
      </c>
      <c r="C217" s="14">
        <v>1</v>
      </c>
      <c r="D217" s="14">
        <f t="shared" ref="D217:D219" si="260">SUM(B217:C217)</f>
        <v>4</v>
      </c>
      <c r="F217" s="14">
        <f t="shared" si="258"/>
        <v>11</v>
      </c>
      <c r="G217" s="14">
        <f>B219*D218/D219</f>
        <v>12.068965517241379</v>
      </c>
      <c r="H217" s="14">
        <f t="shared" si="259"/>
        <v>9.4679802955664971E-2</v>
      </c>
      <c r="I217" s="13">
        <f>SUM(H216:H219)</f>
        <v>1.3270952380952377</v>
      </c>
      <c r="J217" s="13" t="s">
        <v>58</v>
      </c>
    </row>
    <row r="218" spans="1:15" ht="13.5" customHeight="1">
      <c r="A218" s="13" t="s">
        <v>97</v>
      </c>
      <c r="B218" s="14">
        <v>11</v>
      </c>
      <c r="C218" s="14">
        <v>14</v>
      </c>
      <c r="D218" s="14">
        <f t="shared" si="260"/>
        <v>25</v>
      </c>
      <c r="F218" s="14">
        <f t="shared" ref="F218:F219" si="261">C217</f>
        <v>1</v>
      </c>
      <c r="G218" s="14">
        <f>C219*D217/D219</f>
        <v>2.0689655172413794</v>
      </c>
      <c r="H218" s="14">
        <f t="shared" ref="H218:H219" si="262">((C217-G218)^2)/G218</f>
        <v>0.55229885057471273</v>
      </c>
    </row>
    <row r="219" spans="1:15" ht="13.5" customHeight="1">
      <c r="A219" s="13" t="s">
        <v>47</v>
      </c>
      <c r="B219" s="14">
        <f t="shared" ref="B219:C219" si="263">SUM(B217:B218)</f>
        <v>14</v>
      </c>
      <c r="C219" s="14">
        <f t="shared" si="263"/>
        <v>15</v>
      </c>
      <c r="D219" s="14">
        <f t="shared" si="260"/>
        <v>29</v>
      </c>
      <c r="F219" s="16">
        <f t="shared" si="261"/>
        <v>14</v>
      </c>
      <c r="G219" s="16">
        <f>C219*D218/D219</f>
        <v>12.931034482758621</v>
      </c>
      <c r="H219" s="16">
        <f t="shared" si="262"/>
        <v>8.8367816091953974E-2</v>
      </c>
      <c r="I219" s="16"/>
      <c r="J219" s="16"/>
      <c r="K219" s="16"/>
      <c r="L219" s="16"/>
      <c r="M219" s="16"/>
      <c r="N219" s="16"/>
      <c r="O219" s="16"/>
    </row>
    <row r="220" spans="1:15" ht="13.5" customHeight="1">
      <c r="A220" s="13"/>
      <c r="F220" s="14">
        <f t="shared" ref="F220:F221" si="264">B221</f>
        <v>0</v>
      </c>
      <c r="G220" s="14">
        <f>B223*D221/D223</f>
        <v>1.9310344827586208</v>
      </c>
      <c r="H220" s="14">
        <v>0</v>
      </c>
    </row>
    <row r="221" spans="1:15" ht="13.5" customHeight="1">
      <c r="A221" s="13" t="s">
        <v>41</v>
      </c>
      <c r="B221" s="14">
        <v>0</v>
      </c>
      <c r="C221" s="14">
        <v>4</v>
      </c>
      <c r="D221" s="14">
        <f t="shared" ref="D221:D223" si="265">SUM(B221:C221)</f>
        <v>4</v>
      </c>
      <c r="F221" s="14">
        <f t="shared" si="264"/>
        <v>14</v>
      </c>
      <c r="G221" s="14">
        <f>B223*D222/D223</f>
        <v>12.068965517241379</v>
      </c>
      <c r="H221" s="14">
        <f>((B222-G221)^2)/G221</f>
        <v>0.30896551724137944</v>
      </c>
      <c r="I221" s="13">
        <f>SUM(H220:H223)</f>
        <v>0.59733333333333349</v>
      </c>
      <c r="J221" s="13" t="s">
        <v>58</v>
      </c>
    </row>
    <row r="222" spans="1:15" ht="13.5" customHeight="1">
      <c r="A222" s="13" t="s">
        <v>97</v>
      </c>
      <c r="B222" s="14">
        <v>14</v>
      </c>
      <c r="C222" s="14">
        <v>11</v>
      </c>
      <c r="D222" s="14">
        <f t="shared" si="265"/>
        <v>25</v>
      </c>
      <c r="F222" s="14">
        <f t="shared" ref="F222:F223" si="266">C221</f>
        <v>4</v>
      </c>
      <c r="G222" s="14">
        <f>C223*D221/D223</f>
        <v>2.0689655172413794</v>
      </c>
      <c r="H222" s="14">
        <v>0</v>
      </c>
    </row>
    <row r="223" spans="1:15" ht="13.5" customHeight="1">
      <c r="A223" s="13" t="s">
        <v>47</v>
      </c>
      <c r="B223" s="14">
        <f t="shared" ref="B223:C223" si="267">SUM(B221:B222)</f>
        <v>14</v>
      </c>
      <c r="C223" s="14">
        <f t="shared" si="267"/>
        <v>15</v>
      </c>
      <c r="D223" s="14">
        <f t="shared" si="265"/>
        <v>29</v>
      </c>
      <c r="F223" s="16">
        <f t="shared" si="266"/>
        <v>11</v>
      </c>
      <c r="G223" s="16">
        <f>C223*D222/D223</f>
        <v>12.931034482758621</v>
      </c>
      <c r="H223" s="16">
        <f>((C222-G223)^2)/G223</f>
        <v>0.28836781609195411</v>
      </c>
      <c r="I223" s="16"/>
      <c r="J223" s="16"/>
      <c r="K223" s="16"/>
      <c r="L223" s="16"/>
      <c r="M223" s="16"/>
      <c r="N223" s="16"/>
      <c r="O223" s="16"/>
    </row>
    <row r="224" spans="1:15" ht="13.5" customHeight="1">
      <c r="A224" s="13"/>
      <c r="F224" s="14">
        <f t="shared" ref="F224:F225" si="268">B225</f>
        <v>1</v>
      </c>
      <c r="G224" s="14">
        <f>B227*D225/D227</f>
        <v>1.4482758620689655</v>
      </c>
      <c r="H224" s="14">
        <f t="shared" ref="H224:H225" si="269">((B225-G224)^2)/G224</f>
        <v>0.13875205254515599</v>
      </c>
    </row>
    <row r="225" spans="1:15" ht="13.5" customHeight="1">
      <c r="A225" s="13" t="s">
        <v>40</v>
      </c>
      <c r="B225" s="14">
        <v>1</v>
      </c>
      <c r="C225" s="14">
        <v>2</v>
      </c>
      <c r="D225" s="14">
        <f t="shared" ref="D225:D227" si="270">SUM(B225:C225)</f>
        <v>3</v>
      </c>
      <c r="F225" s="14">
        <f t="shared" si="268"/>
        <v>13</v>
      </c>
      <c r="G225" s="14">
        <f>B227*D226/D227</f>
        <v>12.551724137931034</v>
      </c>
      <c r="H225" s="14">
        <f t="shared" si="269"/>
        <v>1.6009852216748818E-2</v>
      </c>
      <c r="I225" s="13">
        <f>SUM(H224:H227)</f>
        <v>0.29920634920634931</v>
      </c>
      <c r="J225" s="13" t="s">
        <v>58</v>
      </c>
    </row>
    <row r="226" spans="1:15" ht="13.5" customHeight="1">
      <c r="A226" s="13" t="s">
        <v>97</v>
      </c>
      <c r="B226" s="14">
        <v>13</v>
      </c>
      <c r="C226" s="14">
        <v>13</v>
      </c>
      <c r="D226" s="14">
        <f t="shared" si="270"/>
        <v>26</v>
      </c>
      <c r="F226" s="14">
        <f t="shared" ref="F226:F227" si="271">C225</f>
        <v>2</v>
      </c>
      <c r="G226" s="14">
        <f>C227*D225/D227</f>
        <v>1.5517241379310345</v>
      </c>
      <c r="H226" s="14">
        <f t="shared" ref="H226:H227" si="272">((C225-G226)^2)/G226</f>
        <v>0.12950191570881228</v>
      </c>
    </row>
    <row r="227" spans="1:15" ht="13.5" customHeight="1">
      <c r="A227" s="13" t="s">
        <v>47</v>
      </c>
      <c r="B227" s="14">
        <f t="shared" ref="B227:C227" si="273">SUM(B225:B226)</f>
        <v>14</v>
      </c>
      <c r="C227" s="14">
        <f t="shared" si="273"/>
        <v>15</v>
      </c>
      <c r="D227" s="14">
        <f t="shared" si="270"/>
        <v>29</v>
      </c>
      <c r="F227" s="16">
        <f t="shared" si="271"/>
        <v>13</v>
      </c>
      <c r="G227" s="16">
        <f>C227*D226/D227</f>
        <v>13.448275862068966</v>
      </c>
      <c r="H227" s="16">
        <f t="shared" si="272"/>
        <v>1.4942528735632227E-2</v>
      </c>
      <c r="I227" s="16"/>
      <c r="J227" s="16"/>
      <c r="K227" s="16"/>
      <c r="L227" s="16"/>
      <c r="M227" s="16"/>
      <c r="N227" s="16"/>
      <c r="O227" s="16"/>
    </row>
    <row r="228" spans="1:15" ht="13.5" customHeight="1">
      <c r="A228" s="13"/>
      <c r="F228" s="14">
        <f t="shared" ref="F228:F229" si="274">B229</f>
        <v>1</v>
      </c>
      <c r="G228" s="14">
        <f>B231*D229/D231</f>
        <v>0.96551724137931039</v>
      </c>
      <c r="H228" s="14">
        <f t="shared" ref="H228:H229" si="275">((B229-G228)^2)/G228</f>
        <v>1.2315270935960561E-3</v>
      </c>
    </row>
    <row r="229" spans="1:15" ht="13.5" customHeight="1">
      <c r="A229" s="13" t="s">
        <v>45</v>
      </c>
      <c r="B229" s="14">
        <v>1</v>
      </c>
      <c r="C229" s="14">
        <v>1</v>
      </c>
      <c r="D229" s="14">
        <f t="shared" ref="D229:D231" si="276">SUM(B229:C229)</f>
        <v>2</v>
      </c>
      <c r="F229" s="14">
        <f t="shared" si="274"/>
        <v>13</v>
      </c>
      <c r="G229" s="14">
        <f>B231*D230/D231</f>
        <v>13.03448275862069</v>
      </c>
      <c r="H229" s="14">
        <f t="shared" si="275"/>
        <v>9.1224229155267522E-5</v>
      </c>
      <c r="I229" s="13">
        <f>SUM(H228:H231)</f>
        <v>2.5573192239858994E-3</v>
      </c>
      <c r="J229" s="13" t="s">
        <v>58</v>
      </c>
    </row>
    <row r="230" spans="1:15" ht="13.5" customHeight="1">
      <c r="A230" s="13" t="s">
        <v>97</v>
      </c>
      <c r="B230" s="14">
        <v>13</v>
      </c>
      <c r="C230" s="14">
        <v>14</v>
      </c>
      <c r="D230" s="14">
        <f t="shared" si="276"/>
        <v>27</v>
      </c>
      <c r="F230" s="14">
        <f t="shared" ref="F230:F231" si="277">C229</f>
        <v>1</v>
      </c>
      <c r="G230" s="14">
        <f>C231*D229/D231</f>
        <v>1.0344827586206897</v>
      </c>
      <c r="H230" s="14">
        <f t="shared" ref="H230:H231" si="278">((C229-G230)^2)/G230</f>
        <v>1.1494252873563264E-3</v>
      </c>
    </row>
    <row r="231" spans="1:15" ht="13.5" customHeight="1">
      <c r="A231" s="13" t="s">
        <v>47</v>
      </c>
      <c r="B231" s="14">
        <f t="shared" ref="B231:C231" si="279">SUM(B229:B230)</f>
        <v>14</v>
      </c>
      <c r="C231" s="14">
        <f t="shared" si="279"/>
        <v>15</v>
      </c>
      <c r="D231" s="14">
        <f t="shared" si="276"/>
        <v>29</v>
      </c>
      <c r="F231" s="16">
        <f t="shared" si="277"/>
        <v>14</v>
      </c>
      <c r="G231" s="16">
        <f>C231*D230/D231</f>
        <v>13.96551724137931</v>
      </c>
      <c r="H231" s="16">
        <f t="shared" si="278"/>
        <v>8.5142613878249699E-5</v>
      </c>
      <c r="I231" s="16"/>
      <c r="J231" s="16"/>
      <c r="K231" s="16"/>
      <c r="L231" s="16"/>
      <c r="M231" s="16"/>
      <c r="N231" s="16"/>
      <c r="O231" s="16"/>
    </row>
    <row r="232" spans="1:15" ht="13.5" customHeight="1">
      <c r="A232" s="13"/>
      <c r="F232" s="14">
        <f t="shared" ref="F232:F233" si="280">B233</f>
        <v>1</v>
      </c>
      <c r="G232" s="14">
        <f>B235*D233/D235</f>
        <v>0.96551724137931039</v>
      </c>
      <c r="H232" s="14">
        <f t="shared" ref="H232:H233" si="281">((B233-G232)^2)/G232</f>
        <v>1.2315270935960561E-3</v>
      </c>
    </row>
    <row r="233" spans="1:15" ht="13.5" customHeight="1">
      <c r="A233" s="13" t="s">
        <v>42</v>
      </c>
      <c r="B233" s="14">
        <v>1</v>
      </c>
      <c r="C233" s="14">
        <v>1</v>
      </c>
      <c r="D233" s="14">
        <f t="shared" ref="D233:D235" si="282">SUM(B233:C233)</f>
        <v>2</v>
      </c>
      <c r="F233" s="14">
        <f t="shared" si="280"/>
        <v>13</v>
      </c>
      <c r="G233" s="14">
        <f>B235*D234/D235</f>
        <v>13.03448275862069</v>
      </c>
      <c r="H233" s="14">
        <f t="shared" si="281"/>
        <v>9.1224229155267522E-5</v>
      </c>
      <c r="I233" s="13">
        <f>SUM(H232:H235)</f>
        <v>2.5573192239858994E-3</v>
      </c>
      <c r="J233" s="13" t="s">
        <v>54</v>
      </c>
    </row>
    <row r="234" spans="1:15" ht="13.5" customHeight="1">
      <c r="A234" s="13" t="s">
        <v>97</v>
      </c>
      <c r="B234" s="14">
        <v>13</v>
      </c>
      <c r="C234" s="14">
        <v>14</v>
      </c>
      <c r="D234" s="14">
        <f t="shared" si="282"/>
        <v>27</v>
      </c>
      <c r="F234" s="14">
        <f t="shared" ref="F234:F235" si="283">C233</f>
        <v>1</v>
      </c>
      <c r="G234" s="14">
        <f>C235*D233/D235</f>
        <v>1.0344827586206897</v>
      </c>
      <c r="H234" s="14">
        <f t="shared" ref="H234:H235" si="284">((C233-G234)^2)/G234</f>
        <v>1.1494252873563264E-3</v>
      </c>
    </row>
    <row r="235" spans="1:15" ht="13.5" customHeight="1">
      <c r="A235" s="13" t="s">
        <v>47</v>
      </c>
      <c r="B235" s="14">
        <f t="shared" ref="B235:C235" si="285">SUM(B233:B234)</f>
        <v>14</v>
      </c>
      <c r="C235" s="14">
        <f t="shared" si="285"/>
        <v>15</v>
      </c>
      <c r="D235" s="14">
        <f t="shared" si="282"/>
        <v>29</v>
      </c>
      <c r="F235" s="16">
        <f t="shared" si="283"/>
        <v>14</v>
      </c>
      <c r="G235" s="16">
        <f>C235*D234/D235</f>
        <v>13.96551724137931</v>
      </c>
      <c r="H235" s="16">
        <f t="shared" si="284"/>
        <v>8.5142613878249699E-5</v>
      </c>
      <c r="I235" s="16"/>
      <c r="J235" s="16"/>
      <c r="K235" s="16"/>
      <c r="L235" s="16"/>
      <c r="M235" s="16"/>
      <c r="N235" s="16"/>
      <c r="O235" s="16"/>
    </row>
    <row r="236" spans="1:15" ht="13.5" customHeight="1">
      <c r="A236" s="13"/>
      <c r="F236" s="14">
        <f t="shared" ref="F236:F237" si="286">B237</f>
        <v>7</v>
      </c>
      <c r="G236" s="14">
        <f>B239*D237/D239</f>
        <v>5.7037037037037033</v>
      </c>
      <c r="H236" s="14">
        <f t="shared" ref="H236:H237" si="287">((B237-G236)^2)/G236</f>
        <v>0.29461279461279483</v>
      </c>
    </row>
    <row r="237" spans="1:15" ht="13.5" customHeight="1">
      <c r="A237" s="13" t="s">
        <v>43</v>
      </c>
      <c r="B237" s="14">
        <v>7</v>
      </c>
      <c r="C237" s="14">
        <v>4</v>
      </c>
      <c r="D237" s="14">
        <f t="shared" ref="D237:D239" si="288">SUM(B237:C237)</f>
        <v>11</v>
      </c>
      <c r="F237" s="14">
        <f t="shared" si="286"/>
        <v>7</v>
      </c>
      <c r="G237" s="14">
        <f>B239*D238/D239</f>
        <v>8.2962962962962958</v>
      </c>
      <c r="H237" s="14">
        <f t="shared" si="287"/>
        <v>0.20254629629629617</v>
      </c>
      <c r="I237" s="13">
        <f>SUM(H236:H239)</f>
        <v>1.0325611888111892</v>
      </c>
      <c r="J237" s="13" t="s">
        <v>58</v>
      </c>
    </row>
    <row r="238" spans="1:15" ht="13.5" customHeight="1">
      <c r="A238" s="13" t="s">
        <v>97</v>
      </c>
      <c r="B238" s="14">
        <v>7</v>
      </c>
      <c r="C238" s="14">
        <v>9</v>
      </c>
      <c r="D238" s="14">
        <f t="shared" si="288"/>
        <v>16</v>
      </c>
      <c r="F238" s="14">
        <f t="shared" ref="F238:F239" si="289">C237</f>
        <v>4</v>
      </c>
      <c r="G238" s="14">
        <f>C239*D237/D239</f>
        <v>5.2962962962962967</v>
      </c>
      <c r="H238" s="14">
        <f t="shared" ref="H238:H239" si="290">((C237-G238)^2)/G238</f>
        <v>0.31727531727531749</v>
      </c>
    </row>
    <row r="239" spans="1:15" ht="13.5" customHeight="1">
      <c r="A239" s="13" t="s">
        <v>47</v>
      </c>
      <c r="B239" s="14">
        <f t="shared" ref="B239:C239" si="291">SUM(B237:B238)</f>
        <v>14</v>
      </c>
      <c r="C239" s="14">
        <f t="shared" si="291"/>
        <v>13</v>
      </c>
      <c r="D239" s="14">
        <f t="shared" si="288"/>
        <v>27</v>
      </c>
      <c r="F239" s="16">
        <f t="shared" si="289"/>
        <v>9</v>
      </c>
      <c r="G239" s="16">
        <f>C239*D238/D239</f>
        <v>7.7037037037037033</v>
      </c>
      <c r="H239" s="16">
        <f t="shared" si="290"/>
        <v>0.21812678062678079</v>
      </c>
      <c r="I239" s="16"/>
      <c r="J239" s="16"/>
      <c r="K239" s="16"/>
      <c r="L239" s="16"/>
      <c r="M239" s="16"/>
      <c r="N239" s="16"/>
      <c r="O239" s="16"/>
    </row>
    <row r="240" spans="1:15" ht="13.5" customHeight="1">
      <c r="A240" s="11"/>
      <c r="B240" s="30"/>
      <c r="C240" s="30"/>
      <c r="D240" s="28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1:15" ht="13.5" customHeight="1">
      <c r="A241" s="11"/>
      <c r="B241" s="11"/>
      <c r="C241" s="11"/>
      <c r="D241" s="11"/>
      <c r="E241" s="11"/>
      <c r="F241" s="31"/>
      <c r="G241" s="31"/>
      <c r="H241" s="31"/>
      <c r="I241" s="31"/>
      <c r="J241" s="31"/>
      <c r="K241" s="11"/>
      <c r="L241" s="11"/>
      <c r="M241" s="11"/>
      <c r="N241" s="11"/>
      <c r="O241" s="11"/>
    </row>
    <row r="242" spans="1:15" ht="13.5" customHeight="1">
      <c r="A242" s="13"/>
      <c r="B242" s="12" t="s">
        <v>65</v>
      </c>
      <c r="C242" s="12" t="s">
        <v>52</v>
      </c>
      <c r="D242" s="13" t="s">
        <v>47</v>
      </c>
      <c r="F242" s="14">
        <f t="shared" ref="F242:F243" si="292">B243</f>
        <v>3</v>
      </c>
      <c r="G242" s="14">
        <f>B245*D243/D245</f>
        <v>3.2954545454545454</v>
      </c>
      <c r="H242" s="14">
        <f t="shared" ref="H242:H243" si="293">((B243-G242)^2)/G242</f>
        <v>2.6489028213166135E-2</v>
      </c>
    </row>
    <row r="243" spans="1:15" ht="13.5" customHeight="1">
      <c r="A243" s="13" t="s">
        <v>39</v>
      </c>
      <c r="B243" s="14">
        <v>3</v>
      </c>
      <c r="C243" s="14">
        <v>2</v>
      </c>
      <c r="D243" s="14">
        <f t="shared" ref="D243:D245" si="294">SUM(B243:C243)</f>
        <v>5</v>
      </c>
      <c r="F243" s="14">
        <f t="shared" si="292"/>
        <v>26</v>
      </c>
      <c r="G243" s="14">
        <f>B245*D244/D245</f>
        <v>25.704545454545453</v>
      </c>
      <c r="H243" s="14">
        <f t="shared" si="293"/>
        <v>3.3960292580982533E-3</v>
      </c>
      <c r="I243" s="13">
        <f>SUM(H242:H245)</f>
        <v>8.7662835249042129E-2</v>
      </c>
      <c r="J243" s="13" t="s">
        <v>58</v>
      </c>
    </row>
    <row r="244" spans="1:15" ht="13.5" customHeight="1">
      <c r="A244" s="13" t="s">
        <v>97</v>
      </c>
      <c r="B244" s="14">
        <v>26</v>
      </c>
      <c r="C244" s="14">
        <v>13</v>
      </c>
      <c r="D244" s="14">
        <f t="shared" si="294"/>
        <v>39</v>
      </c>
      <c r="F244" s="14">
        <f t="shared" ref="F244:F245" si="295">C243</f>
        <v>2</v>
      </c>
      <c r="G244" s="14">
        <f>C245*D243/D245</f>
        <v>1.7045454545454546</v>
      </c>
      <c r="H244" s="14">
        <f t="shared" ref="H244:H245" si="296">((C243-G244)^2)/G244</f>
        <v>5.1212121212121195E-2</v>
      </c>
    </row>
    <row r="245" spans="1:15" ht="13.5" customHeight="1">
      <c r="A245" s="13" t="s">
        <v>47</v>
      </c>
      <c r="B245" s="14">
        <f t="shared" ref="B245:C245" si="297">SUM(B243:B244)</f>
        <v>29</v>
      </c>
      <c r="C245" s="14">
        <f t="shared" si="297"/>
        <v>15</v>
      </c>
      <c r="D245" s="14">
        <f t="shared" si="294"/>
        <v>44</v>
      </c>
      <c r="F245" s="16">
        <f t="shared" si="295"/>
        <v>13</v>
      </c>
      <c r="G245" s="16">
        <f>C245*D244/D245</f>
        <v>13.295454545454545</v>
      </c>
      <c r="H245" s="16">
        <f t="shared" si="296"/>
        <v>6.5656565656565437E-3</v>
      </c>
      <c r="I245" s="16"/>
      <c r="J245" s="16"/>
      <c r="K245" s="16"/>
      <c r="L245" s="16"/>
      <c r="M245" s="16"/>
      <c r="N245" s="16"/>
      <c r="O245" s="16"/>
    </row>
    <row r="246" spans="1:15" ht="13.5" customHeight="1">
      <c r="A246" s="13"/>
      <c r="F246" s="14">
        <f t="shared" ref="F246:F247" si="298">B247</f>
        <v>3</v>
      </c>
      <c r="G246" s="14">
        <f>B249*D247/D249</f>
        <v>2.6363636363636362</v>
      </c>
      <c r="H246" s="14">
        <f t="shared" ref="H246:H247" si="299">((B247-G246)^2)/G246</f>
        <v>5.0156739811912258E-2</v>
      </c>
    </row>
    <row r="247" spans="1:15" ht="13.5" customHeight="1">
      <c r="A247" s="13" t="s">
        <v>44</v>
      </c>
      <c r="B247" s="14">
        <v>3</v>
      </c>
      <c r="C247" s="14">
        <v>1</v>
      </c>
      <c r="D247" s="14">
        <f t="shared" ref="D247:D249" si="300">SUM(B247:C247)</f>
        <v>4</v>
      </c>
      <c r="F247" s="14">
        <f t="shared" si="298"/>
        <v>26</v>
      </c>
      <c r="G247" s="14">
        <f>B249*D248/D249</f>
        <v>26.363636363636363</v>
      </c>
      <c r="H247" s="14">
        <f t="shared" si="299"/>
        <v>5.0156739811912134E-3</v>
      </c>
      <c r="I247" s="13">
        <f>SUM(H246:H249)</f>
        <v>0.16183908045977005</v>
      </c>
      <c r="J247" s="13" t="s">
        <v>58</v>
      </c>
    </row>
    <row r="248" spans="1:15" ht="13.5" customHeight="1">
      <c r="A248" s="13" t="s">
        <v>97</v>
      </c>
      <c r="B248" s="14">
        <v>26</v>
      </c>
      <c r="C248" s="14">
        <v>14</v>
      </c>
      <c r="D248" s="14">
        <f t="shared" si="300"/>
        <v>40</v>
      </c>
      <c r="F248" s="14">
        <f t="shared" ref="F248:F249" si="301">C247</f>
        <v>1</v>
      </c>
      <c r="G248" s="14">
        <f>C249*D247/D249</f>
        <v>1.3636363636363635</v>
      </c>
      <c r="H248" s="14">
        <f t="shared" ref="H248:H249" si="302">((C247-G248)^2)/G248</f>
        <v>9.6969696969696914E-2</v>
      </c>
    </row>
    <row r="249" spans="1:15" ht="13.5" customHeight="1">
      <c r="A249" s="13" t="s">
        <v>47</v>
      </c>
      <c r="B249" s="14">
        <f t="shared" ref="B249:C249" si="303">SUM(B247:B248)</f>
        <v>29</v>
      </c>
      <c r="C249" s="14">
        <f t="shared" si="303"/>
        <v>15</v>
      </c>
      <c r="D249" s="14">
        <f t="shared" si="300"/>
        <v>44</v>
      </c>
      <c r="F249" s="16">
        <f t="shared" si="301"/>
        <v>14</v>
      </c>
      <c r="G249" s="16">
        <f>C249*D248/D249</f>
        <v>13.636363636363637</v>
      </c>
      <c r="H249" s="16">
        <f t="shared" si="302"/>
        <v>9.6969696969696779E-3</v>
      </c>
      <c r="I249" s="16"/>
      <c r="J249" s="16"/>
      <c r="K249" s="16"/>
      <c r="L249" s="16"/>
      <c r="M249" s="16"/>
      <c r="N249" s="16"/>
      <c r="O249" s="16"/>
    </row>
    <row r="250" spans="1:15" ht="13.5" customHeight="1">
      <c r="A250" s="13"/>
      <c r="F250" s="14">
        <f t="shared" ref="F250:F251" si="304">B251</f>
        <v>0</v>
      </c>
      <c r="G250" s="14">
        <f>B253*D251/D253</f>
        <v>2.6363636363636362</v>
      </c>
      <c r="H250" s="14">
        <v>0</v>
      </c>
    </row>
    <row r="251" spans="1:15" ht="13.5" customHeight="1">
      <c r="A251" s="13" t="s">
        <v>41</v>
      </c>
      <c r="B251" s="14">
        <v>0</v>
      </c>
      <c r="C251" s="14">
        <v>4</v>
      </c>
      <c r="D251" s="14">
        <f t="shared" ref="D251:D253" si="305">SUM(B251:C251)</f>
        <v>4</v>
      </c>
      <c r="F251" s="14">
        <f t="shared" si="304"/>
        <v>29</v>
      </c>
      <c r="G251" s="14">
        <f>B253*D252/D253</f>
        <v>26.363636363636363</v>
      </c>
      <c r="H251" s="14">
        <f>((B252-G251)^2)/G251</f>
        <v>0.26363636363636367</v>
      </c>
      <c r="I251" s="13">
        <f>SUM(H250:H253)</f>
        <v>0.77333333333333343</v>
      </c>
      <c r="J251" s="13" t="s">
        <v>58</v>
      </c>
    </row>
    <row r="252" spans="1:15" ht="13.5" customHeight="1">
      <c r="A252" s="13" t="s">
        <v>97</v>
      </c>
      <c r="B252" s="14">
        <v>29</v>
      </c>
      <c r="C252" s="14">
        <v>11</v>
      </c>
      <c r="D252" s="14">
        <f t="shared" si="305"/>
        <v>40</v>
      </c>
      <c r="F252" s="14">
        <f t="shared" ref="F252:F253" si="306">C251</f>
        <v>4</v>
      </c>
      <c r="G252" s="14">
        <f>C253*D251/D253</f>
        <v>1.3636363636363635</v>
      </c>
      <c r="H252" s="14">
        <v>0</v>
      </c>
    </row>
    <row r="253" spans="1:15" ht="13.5" customHeight="1">
      <c r="A253" s="13" t="s">
        <v>47</v>
      </c>
      <c r="B253" s="14">
        <f t="shared" ref="B253:C253" si="307">SUM(B251:B252)</f>
        <v>29</v>
      </c>
      <c r="C253" s="14">
        <f t="shared" si="307"/>
        <v>15</v>
      </c>
      <c r="D253" s="14">
        <f t="shared" si="305"/>
        <v>44</v>
      </c>
      <c r="F253" s="16">
        <f t="shared" si="306"/>
        <v>11</v>
      </c>
      <c r="G253" s="16">
        <f>C253*D252/D253</f>
        <v>13.636363636363637</v>
      </c>
      <c r="H253" s="16">
        <f>((C252-G253)^2)/G253</f>
        <v>0.50969696969696976</v>
      </c>
      <c r="I253" s="16"/>
      <c r="J253" s="16"/>
      <c r="K253" s="16"/>
      <c r="L253" s="16"/>
      <c r="M253" s="16"/>
      <c r="N253" s="16"/>
      <c r="O253" s="16"/>
    </row>
    <row r="254" spans="1:15" ht="13.5" customHeight="1">
      <c r="A254" s="13"/>
      <c r="F254" s="14">
        <f t="shared" ref="F254:F255" si="308">B255</f>
        <v>2</v>
      </c>
      <c r="G254" s="14">
        <f>B257*D255/D257</f>
        <v>2.6363636363636362</v>
      </c>
      <c r="H254" s="14">
        <f t="shared" ref="H254:H255" si="309">((B255-G254)^2)/G254</f>
        <v>0.15360501567398116</v>
      </c>
    </row>
    <row r="255" spans="1:15" ht="13.5" customHeight="1">
      <c r="A255" s="13" t="s">
        <v>40</v>
      </c>
      <c r="B255" s="14">
        <v>2</v>
      </c>
      <c r="C255" s="14">
        <v>2</v>
      </c>
      <c r="D255" s="14">
        <f t="shared" ref="D255:D257" si="310">SUM(B255:C255)</f>
        <v>4</v>
      </c>
      <c r="F255" s="14">
        <f t="shared" si="308"/>
        <v>27</v>
      </c>
      <c r="G255" s="14">
        <f>B257*D256/D257</f>
        <v>26.363636363636363</v>
      </c>
      <c r="H255" s="14">
        <f t="shared" si="309"/>
        <v>1.5360501567398136E-2</v>
      </c>
      <c r="I255" s="24">
        <f>SUM(H254:H257)</f>
        <v>0.49563218390804614</v>
      </c>
      <c r="J255" s="24" t="s">
        <v>58</v>
      </c>
    </row>
    <row r="256" spans="1:15" ht="13.5" customHeight="1">
      <c r="A256" s="13" t="s">
        <v>97</v>
      </c>
      <c r="B256" s="14">
        <v>27</v>
      </c>
      <c r="C256" s="14">
        <v>13</v>
      </c>
      <c r="D256" s="14">
        <f t="shared" si="310"/>
        <v>40</v>
      </c>
      <c r="F256" s="14">
        <f t="shared" ref="F256:F257" si="311">C255</f>
        <v>2</v>
      </c>
      <c r="G256" s="14">
        <f>C257*D255/D257</f>
        <v>1.3636363636363635</v>
      </c>
      <c r="H256" s="14">
        <f t="shared" ref="H256:H257" si="312">((C255-G256)^2)/G256</f>
        <v>0.29696969696969711</v>
      </c>
    </row>
    <row r="257" spans="1:15" ht="13.5" customHeight="1">
      <c r="A257" s="13" t="s">
        <v>47</v>
      </c>
      <c r="B257" s="14">
        <f t="shared" ref="B257:C257" si="313">SUM(B255:B256)</f>
        <v>29</v>
      </c>
      <c r="C257" s="14">
        <f t="shared" si="313"/>
        <v>15</v>
      </c>
      <c r="D257" s="14">
        <f t="shared" si="310"/>
        <v>44</v>
      </c>
      <c r="F257" s="16">
        <f t="shared" si="311"/>
        <v>13</v>
      </c>
      <c r="G257" s="16">
        <f>C257*D256/D257</f>
        <v>13.636363636363637</v>
      </c>
      <c r="H257" s="16">
        <f t="shared" si="312"/>
        <v>2.9696969696969729E-2</v>
      </c>
      <c r="I257" s="16"/>
      <c r="J257" s="16"/>
      <c r="K257" s="16"/>
      <c r="L257" s="16"/>
      <c r="M257" s="16"/>
      <c r="N257" s="16"/>
      <c r="O257" s="16"/>
    </row>
    <row r="258" spans="1:15" ht="13.5" customHeight="1">
      <c r="A258" s="13"/>
      <c r="F258" s="14">
        <f t="shared" ref="F258:F259" si="314">B259</f>
        <v>1</v>
      </c>
      <c r="G258" s="14">
        <f>B261*D259/D261</f>
        <v>1.3181818181818181</v>
      </c>
      <c r="H258" s="14">
        <f t="shared" ref="H258:H259" si="315">((B259-G258)^2)/G258</f>
        <v>7.680250783699058E-2</v>
      </c>
    </row>
    <row r="259" spans="1:15" ht="13.5" customHeight="1">
      <c r="A259" s="13" t="s">
        <v>45</v>
      </c>
      <c r="B259" s="14">
        <v>1</v>
      </c>
      <c r="C259" s="14">
        <v>1</v>
      </c>
      <c r="D259" s="14">
        <f t="shared" ref="D259:D261" si="316">SUM(B259:C259)</f>
        <v>2</v>
      </c>
      <c r="F259" s="14">
        <f t="shared" si="314"/>
        <v>28</v>
      </c>
      <c r="G259" s="14">
        <f>B261*D260/D261</f>
        <v>27.681818181818183</v>
      </c>
      <c r="H259" s="14">
        <f t="shared" si="315"/>
        <v>3.6572622779518955E-3</v>
      </c>
      <c r="I259" s="13">
        <f>SUM(H258:H261)</f>
        <v>0.23601532567049813</v>
      </c>
      <c r="J259" s="13" t="s">
        <v>58</v>
      </c>
    </row>
    <row r="260" spans="1:15" ht="13.5" customHeight="1">
      <c r="A260" s="13" t="s">
        <v>97</v>
      </c>
      <c r="B260" s="14">
        <v>28</v>
      </c>
      <c r="C260" s="14">
        <v>14</v>
      </c>
      <c r="D260" s="14">
        <f t="shared" si="316"/>
        <v>42</v>
      </c>
      <c r="F260" s="14">
        <f t="shared" ref="F260:F261" si="317">C259</f>
        <v>1</v>
      </c>
      <c r="G260" s="14">
        <f>C261*D259/D261</f>
        <v>0.68181818181818177</v>
      </c>
      <c r="H260" s="14">
        <f t="shared" ref="H260:H261" si="318">((C259-G260)^2)/G260</f>
        <v>0.14848484848484855</v>
      </c>
    </row>
    <row r="261" spans="1:15" ht="13.5" customHeight="1">
      <c r="A261" s="13" t="s">
        <v>47</v>
      </c>
      <c r="B261" s="14">
        <f t="shared" ref="B261:C261" si="319">SUM(B259:B260)</f>
        <v>29</v>
      </c>
      <c r="C261" s="14">
        <f t="shared" si="319"/>
        <v>15</v>
      </c>
      <c r="D261" s="14">
        <f t="shared" si="316"/>
        <v>44</v>
      </c>
      <c r="F261" s="16">
        <f t="shared" si="317"/>
        <v>14</v>
      </c>
      <c r="G261" s="16">
        <f>C261*D260/D261</f>
        <v>14.318181818181818</v>
      </c>
      <c r="H261" s="16">
        <f t="shared" si="318"/>
        <v>7.0707070707070781E-3</v>
      </c>
      <c r="I261" s="16"/>
      <c r="J261" s="16"/>
      <c r="K261" s="16"/>
      <c r="L261" s="16"/>
      <c r="M261" s="16"/>
      <c r="N261" s="16"/>
      <c r="O261" s="16"/>
    </row>
    <row r="262" spans="1:15" ht="13.5" customHeight="1">
      <c r="A262" s="13"/>
      <c r="F262" s="14">
        <f t="shared" ref="F262:F263" si="320">B263</f>
        <v>3</v>
      </c>
      <c r="G262" s="14">
        <f>B265*D263/D265</f>
        <v>2.6363636363636362</v>
      </c>
      <c r="H262" s="14">
        <f t="shared" ref="H262:H263" si="321">((B263-G262)^2)/G262</f>
        <v>5.0156739811912258E-2</v>
      </c>
    </row>
    <row r="263" spans="1:15" ht="13.5" customHeight="1">
      <c r="A263" s="13" t="s">
        <v>42</v>
      </c>
      <c r="B263" s="14">
        <v>3</v>
      </c>
      <c r="C263" s="14">
        <v>1</v>
      </c>
      <c r="D263" s="14">
        <f t="shared" ref="D263:D265" si="322">SUM(B263:C263)</f>
        <v>4</v>
      </c>
      <c r="F263" s="14">
        <f t="shared" si="320"/>
        <v>26</v>
      </c>
      <c r="G263" s="14">
        <f>B265*D264/D265</f>
        <v>26.363636363636363</v>
      </c>
      <c r="H263" s="14">
        <f t="shared" si="321"/>
        <v>5.0156739811912134E-3</v>
      </c>
      <c r="I263" s="13">
        <f>SUM(H262:H265)</f>
        <v>0.16183908045977005</v>
      </c>
      <c r="J263" s="13" t="s">
        <v>58</v>
      </c>
    </row>
    <row r="264" spans="1:15" ht="13.5" customHeight="1">
      <c r="A264" s="13" t="s">
        <v>97</v>
      </c>
      <c r="B264" s="14">
        <v>26</v>
      </c>
      <c r="C264" s="14">
        <v>14</v>
      </c>
      <c r="D264" s="14">
        <f t="shared" si="322"/>
        <v>40</v>
      </c>
      <c r="F264" s="14">
        <f t="shared" ref="F264:F265" si="323">C263</f>
        <v>1</v>
      </c>
      <c r="G264" s="14">
        <f>C265*D263/D265</f>
        <v>1.3636363636363635</v>
      </c>
      <c r="H264" s="14">
        <f t="shared" ref="H264:H265" si="324">((C263-G264)^2)/G264</f>
        <v>9.6969696969696914E-2</v>
      </c>
    </row>
    <row r="265" spans="1:15" ht="13.5" customHeight="1">
      <c r="A265" s="13" t="s">
        <v>47</v>
      </c>
      <c r="B265" s="14">
        <f t="shared" ref="B265:C265" si="325">SUM(B263:B264)</f>
        <v>29</v>
      </c>
      <c r="C265" s="14">
        <f t="shared" si="325"/>
        <v>15</v>
      </c>
      <c r="D265" s="14">
        <f t="shared" si="322"/>
        <v>44</v>
      </c>
      <c r="F265" s="16">
        <f t="shared" si="323"/>
        <v>14</v>
      </c>
      <c r="G265" s="16">
        <f>C265*D264/D265</f>
        <v>13.636363636363637</v>
      </c>
      <c r="H265" s="16">
        <f t="shared" si="324"/>
        <v>9.6969696969696779E-3</v>
      </c>
      <c r="I265" s="16"/>
      <c r="J265" s="16"/>
      <c r="K265" s="16"/>
      <c r="L265" s="16"/>
      <c r="M265" s="16"/>
      <c r="N265" s="16"/>
      <c r="O265" s="16"/>
    </row>
    <row r="266" spans="1:15" ht="13.5" customHeight="1">
      <c r="A266" s="13"/>
      <c r="F266" s="14">
        <f t="shared" ref="F266:F267" si="326">B267</f>
        <v>17</v>
      </c>
      <c r="G266" s="14">
        <f>B269*D267/D269</f>
        <v>14.5</v>
      </c>
      <c r="H266" s="14">
        <f t="shared" ref="H266:H267" si="327">((B267-G266)^2)/G266</f>
        <v>0.43103448275862066</v>
      </c>
    </row>
    <row r="267" spans="1:15" ht="13.5" customHeight="1">
      <c r="A267" s="13" t="s">
        <v>43</v>
      </c>
      <c r="B267" s="14">
        <v>17</v>
      </c>
      <c r="C267" s="14">
        <v>4</v>
      </c>
      <c r="D267" s="14">
        <f t="shared" ref="D267:D269" si="328">SUM(B267:C267)</f>
        <v>21</v>
      </c>
      <c r="F267" s="14">
        <f t="shared" si="326"/>
        <v>12</v>
      </c>
      <c r="G267" s="14">
        <f>B269*D268/D269</f>
        <v>14.5</v>
      </c>
      <c r="H267" s="14">
        <f t="shared" si="327"/>
        <v>0.43103448275862066</v>
      </c>
      <c r="I267" s="13">
        <f>SUM(H266:H269)</f>
        <v>2.7851458885941645</v>
      </c>
      <c r="J267" s="13" t="s">
        <v>58</v>
      </c>
      <c r="K267" s="14"/>
    </row>
    <row r="268" spans="1:15" ht="13.5" customHeight="1">
      <c r="A268" s="13" t="s">
        <v>97</v>
      </c>
      <c r="B268" s="14">
        <v>12</v>
      </c>
      <c r="C268" s="14">
        <v>9</v>
      </c>
      <c r="D268" s="14">
        <f t="shared" si="328"/>
        <v>21</v>
      </c>
      <c r="F268" s="14">
        <f t="shared" ref="F268:F269" si="329">C267</f>
        <v>4</v>
      </c>
      <c r="G268" s="14">
        <f>C269*D267/D269</f>
        <v>6.5</v>
      </c>
      <c r="H268" s="14">
        <f t="shared" ref="H268:H269" si="330">((C267-G268)^2)/G268</f>
        <v>0.96153846153846156</v>
      </c>
    </row>
    <row r="269" spans="1:15" ht="13.5" customHeight="1">
      <c r="A269" s="13" t="s">
        <v>47</v>
      </c>
      <c r="B269" s="14">
        <f t="shared" ref="B269:C269" si="331">SUM(B267:B268)</f>
        <v>29</v>
      </c>
      <c r="C269" s="14">
        <f t="shared" si="331"/>
        <v>13</v>
      </c>
      <c r="D269" s="14">
        <f t="shared" si="328"/>
        <v>42</v>
      </c>
      <c r="F269" s="16">
        <f t="shared" si="329"/>
        <v>9</v>
      </c>
      <c r="G269" s="16">
        <f>C269*D268/D269</f>
        <v>6.5</v>
      </c>
      <c r="H269" s="16">
        <f t="shared" si="330"/>
        <v>0.96153846153846156</v>
      </c>
      <c r="I269" s="16"/>
      <c r="J269" s="16"/>
      <c r="K269" s="16"/>
      <c r="L269" s="16"/>
      <c r="M269" s="16"/>
      <c r="N269" s="16"/>
      <c r="O269" s="16"/>
    </row>
    <row r="270" spans="1:15" ht="13.5" customHeight="1">
      <c r="A270" s="11"/>
      <c r="B270" s="30"/>
      <c r="C270" s="30"/>
      <c r="D270" s="28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ht="13.5" customHeight="1">
      <c r="A271" s="11"/>
      <c r="B271" s="11"/>
      <c r="C271" s="11"/>
      <c r="D271" s="11"/>
      <c r="E271" s="11"/>
      <c r="F271" s="31"/>
      <c r="G271" s="31"/>
      <c r="H271" s="31"/>
      <c r="I271" s="31"/>
      <c r="J271" s="31"/>
      <c r="K271" s="11"/>
      <c r="L271" s="11"/>
      <c r="M271" s="11"/>
      <c r="N271" s="11"/>
      <c r="O271" s="11"/>
    </row>
    <row r="272" spans="1:15" ht="13.5" customHeight="1">
      <c r="A272" s="13"/>
      <c r="B272" s="12" t="s">
        <v>65</v>
      </c>
      <c r="C272" s="12" t="s">
        <v>98</v>
      </c>
      <c r="D272" s="13" t="s">
        <v>47</v>
      </c>
      <c r="F272" s="14">
        <f t="shared" ref="F272:F273" si="332">B273</f>
        <v>3</v>
      </c>
      <c r="G272" s="14">
        <f>B275*D273/D275</f>
        <v>3.9545454545454546</v>
      </c>
      <c r="H272" s="14">
        <f t="shared" ref="H272:H273" si="333">((B273-G272)^2)/G272</f>
        <v>0.23040752351097182</v>
      </c>
    </row>
    <row r="273" spans="1:15" ht="13.5" customHeight="1">
      <c r="A273" s="13" t="s">
        <v>39</v>
      </c>
      <c r="B273" s="14">
        <v>3</v>
      </c>
      <c r="C273" s="14">
        <v>3</v>
      </c>
      <c r="D273" s="14">
        <f t="shared" ref="D273:D275" si="334">SUM(B273:C273)</f>
        <v>6</v>
      </c>
      <c r="F273" s="14">
        <f t="shared" si="332"/>
        <v>26</v>
      </c>
      <c r="G273" s="14">
        <f>B275*D274/D275</f>
        <v>25.045454545454547</v>
      </c>
      <c r="H273" s="14">
        <f t="shared" si="333"/>
        <v>3.638013529120597E-2</v>
      </c>
      <c r="I273" s="13">
        <f>SUM(H272:H275)</f>
        <v>0.78257713248638849</v>
      </c>
      <c r="J273" s="13" t="s">
        <v>58</v>
      </c>
    </row>
    <row r="274" spans="1:15" ht="13.5" customHeight="1">
      <c r="A274" s="13" t="s">
        <v>97</v>
      </c>
      <c r="B274" s="14">
        <v>26</v>
      </c>
      <c r="C274" s="14">
        <v>12</v>
      </c>
      <c r="D274" s="14">
        <f t="shared" si="334"/>
        <v>38</v>
      </c>
      <c r="F274" s="14">
        <f t="shared" ref="F274:F275" si="335">C273</f>
        <v>3</v>
      </c>
      <c r="G274" s="14">
        <f>C275*D273/D275</f>
        <v>2.0454545454545454</v>
      </c>
      <c r="H274" s="14">
        <f t="shared" ref="H274:H275" si="336">((C273-G274)^2)/G274</f>
        <v>0.44545454545454555</v>
      </c>
    </row>
    <row r="275" spans="1:15" ht="13.5" customHeight="1">
      <c r="A275" s="13" t="s">
        <v>47</v>
      </c>
      <c r="B275" s="14">
        <f t="shared" ref="B275:C275" si="337">SUM(B273:B274)</f>
        <v>29</v>
      </c>
      <c r="C275" s="14">
        <f t="shared" si="337"/>
        <v>15</v>
      </c>
      <c r="D275" s="14">
        <f t="shared" si="334"/>
        <v>44</v>
      </c>
      <c r="F275" s="16">
        <f t="shared" si="335"/>
        <v>12</v>
      </c>
      <c r="G275" s="16">
        <f>C275*D274/D275</f>
        <v>12.954545454545455</v>
      </c>
      <c r="H275" s="16">
        <f t="shared" si="336"/>
        <v>7.0334928229665139E-2</v>
      </c>
      <c r="I275" s="16"/>
      <c r="J275" s="16"/>
      <c r="K275" s="16"/>
      <c r="L275" s="16"/>
      <c r="M275" s="16"/>
      <c r="N275" s="16"/>
      <c r="O275" s="16"/>
    </row>
    <row r="276" spans="1:15" ht="13.5" customHeight="1">
      <c r="A276" s="13"/>
      <c r="F276" s="14">
        <f t="shared" ref="F276:F277" si="338">B277</f>
        <v>3</v>
      </c>
      <c r="G276" s="14">
        <f>B279*D277/D279</f>
        <v>3.2954545454545454</v>
      </c>
      <c r="H276" s="14">
        <f t="shared" ref="H276:H277" si="339">((B277-G276)^2)/G276</f>
        <v>2.6489028213166135E-2</v>
      </c>
    </row>
    <row r="277" spans="1:15" ht="13.5" customHeight="1">
      <c r="A277" s="13" t="s">
        <v>44</v>
      </c>
      <c r="B277" s="14">
        <v>3</v>
      </c>
      <c r="C277" s="14">
        <v>2</v>
      </c>
      <c r="D277" s="14">
        <f t="shared" ref="D277:D279" si="340">SUM(B277:C277)</f>
        <v>5</v>
      </c>
      <c r="F277" s="14">
        <f t="shared" si="338"/>
        <v>26</v>
      </c>
      <c r="G277" s="14">
        <f>B279*D278/D279</f>
        <v>25.704545454545453</v>
      </c>
      <c r="H277" s="14">
        <f t="shared" si="339"/>
        <v>3.3960292580982533E-3</v>
      </c>
      <c r="I277" s="13">
        <f>SUM(H276:H279)</f>
        <v>8.7662835249042129E-2</v>
      </c>
      <c r="J277" s="13" t="s">
        <v>58</v>
      </c>
    </row>
    <row r="278" spans="1:15" ht="13.5" customHeight="1">
      <c r="A278" s="13" t="s">
        <v>97</v>
      </c>
      <c r="B278" s="14">
        <v>26</v>
      </c>
      <c r="C278" s="14">
        <v>13</v>
      </c>
      <c r="D278" s="14">
        <f t="shared" si="340"/>
        <v>39</v>
      </c>
      <c r="F278" s="14">
        <f t="shared" ref="F278:F279" si="341">C277</f>
        <v>2</v>
      </c>
      <c r="G278" s="14">
        <f>C279*D277/D279</f>
        <v>1.7045454545454546</v>
      </c>
      <c r="H278" s="14">
        <f t="shared" ref="H278:H279" si="342">((C277-G278)^2)/G278</f>
        <v>5.1212121212121195E-2</v>
      </c>
    </row>
    <row r="279" spans="1:15" ht="13.5" customHeight="1">
      <c r="A279" s="13" t="s">
        <v>47</v>
      </c>
      <c r="B279" s="14">
        <f t="shared" ref="B279:C279" si="343">SUM(B277:B278)</f>
        <v>29</v>
      </c>
      <c r="C279" s="14">
        <f t="shared" si="343"/>
        <v>15</v>
      </c>
      <c r="D279" s="14">
        <f t="shared" si="340"/>
        <v>44</v>
      </c>
      <c r="F279" s="16">
        <f t="shared" si="341"/>
        <v>13</v>
      </c>
      <c r="G279" s="16">
        <f>C279*D278/D279</f>
        <v>13.295454545454545</v>
      </c>
      <c r="H279" s="16">
        <f t="shared" si="342"/>
        <v>6.5656565656565437E-3</v>
      </c>
      <c r="I279" s="16"/>
      <c r="J279" s="16"/>
      <c r="K279" s="16"/>
      <c r="L279" s="16"/>
      <c r="M279" s="16"/>
      <c r="N279" s="16"/>
      <c r="O279" s="16"/>
    </row>
    <row r="280" spans="1:15" ht="13.5" customHeight="1">
      <c r="A280" s="13"/>
      <c r="F280" s="14">
        <f t="shared" ref="F280:F281" si="344">B281</f>
        <v>0</v>
      </c>
      <c r="G280" s="14">
        <f>B283*D281/D283</f>
        <v>0</v>
      </c>
      <c r="H280" s="14">
        <v>0</v>
      </c>
    </row>
    <row r="281" spans="1:15" ht="13.5" customHeight="1">
      <c r="A281" s="13" t="s">
        <v>41</v>
      </c>
      <c r="B281" s="14">
        <v>0</v>
      </c>
      <c r="C281" s="14">
        <v>0</v>
      </c>
      <c r="D281" s="14">
        <f t="shared" ref="D281:D283" si="345">SUM(B281:C281)</f>
        <v>0</v>
      </c>
      <c r="F281" s="14">
        <f t="shared" si="344"/>
        <v>29</v>
      </c>
      <c r="G281" s="14">
        <f>B283*D282/D283</f>
        <v>29</v>
      </c>
      <c r="H281" s="14">
        <f>((B282-G281)^2)/G281</f>
        <v>0</v>
      </c>
      <c r="I281" s="13">
        <f>SUM(H280:H283)</f>
        <v>0</v>
      </c>
      <c r="J281" s="13" t="s">
        <v>58</v>
      </c>
    </row>
    <row r="282" spans="1:15" ht="13.5" customHeight="1">
      <c r="A282" s="13" t="s">
        <v>97</v>
      </c>
      <c r="B282" s="14">
        <v>29</v>
      </c>
      <c r="C282" s="14">
        <v>15</v>
      </c>
      <c r="D282" s="14">
        <f t="shared" si="345"/>
        <v>44</v>
      </c>
      <c r="F282" s="14">
        <f t="shared" ref="F282:F283" si="346">C281</f>
        <v>0</v>
      </c>
      <c r="G282" s="14">
        <f>C283*D281/D283</f>
        <v>0</v>
      </c>
      <c r="H282" s="14">
        <v>0</v>
      </c>
    </row>
    <row r="283" spans="1:15" ht="13.5" customHeight="1">
      <c r="A283" s="13" t="s">
        <v>47</v>
      </c>
      <c r="B283" s="14">
        <f t="shared" ref="B283:C283" si="347">SUM(B281:B282)</f>
        <v>29</v>
      </c>
      <c r="C283" s="14">
        <f t="shared" si="347"/>
        <v>15</v>
      </c>
      <c r="D283" s="14">
        <f t="shared" si="345"/>
        <v>44</v>
      </c>
      <c r="F283" s="16">
        <f t="shared" si="346"/>
        <v>15</v>
      </c>
      <c r="G283" s="16">
        <f>C283*D282/D283</f>
        <v>15</v>
      </c>
      <c r="H283" s="16">
        <f>((C282-G283)^2)/G283</f>
        <v>0</v>
      </c>
      <c r="I283" s="16"/>
      <c r="J283" s="16"/>
      <c r="K283" s="16"/>
      <c r="L283" s="16"/>
      <c r="M283" s="16"/>
      <c r="N283" s="16"/>
      <c r="O283" s="16"/>
    </row>
    <row r="284" spans="1:15" ht="13.5" customHeight="1">
      <c r="A284" s="13"/>
      <c r="F284" s="14">
        <f t="shared" ref="F284:F285" si="348">B285</f>
        <v>2</v>
      </c>
      <c r="G284" s="14">
        <f>B287*D285/D287</f>
        <v>2.6363636363636362</v>
      </c>
      <c r="H284" s="14">
        <f t="shared" ref="H284:H285" si="349">((B285-G284)^2)/G284</f>
        <v>0.15360501567398116</v>
      </c>
    </row>
    <row r="285" spans="1:15" ht="13.5" customHeight="1">
      <c r="A285" s="13" t="s">
        <v>40</v>
      </c>
      <c r="B285" s="14">
        <v>2</v>
      </c>
      <c r="C285" s="14">
        <v>2</v>
      </c>
      <c r="D285" s="14">
        <f t="shared" ref="D285:D287" si="350">SUM(B285:C285)</f>
        <v>4</v>
      </c>
      <c r="F285" s="14">
        <f t="shared" si="348"/>
        <v>27</v>
      </c>
      <c r="G285" s="14">
        <f>B287*D286/D287</f>
        <v>26.363636363636363</v>
      </c>
      <c r="H285" s="14">
        <f t="shared" si="349"/>
        <v>1.5360501567398136E-2</v>
      </c>
      <c r="I285" s="13">
        <f>SUM(H284:H287)</f>
        <v>0.49563218390804614</v>
      </c>
      <c r="J285" s="13" t="s">
        <v>58</v>
      </c>
    </row>
    <row r="286" spans="1:15" ht="13.5" customHeight="1">
      <c r="A286" s="13" t="s">
        <v>97</v>
      </c>
      <c r="B286" s="14">
        <v>27</v>
      </c>
      <c r="C286" s="14">
        <v>13</v>
      </c>
      <c r="D286" s="14">
        <f t="shared" si="350"/>
        <v>40</v>
      </c>
      <c r="F286" s="14">
        <f t="shared" ref="F286:F287" si="351">C285</f>
        <v>2</v>
      </c>
      <c r="G286" s="14">
        <f>C287*D285/D287</f>
        <v>1.3636363636363635</v>
      </c>
      <c r="H286" s="14">
        <f t="shared" ref="H286:H287" si="352">((C285-G286)^2)/G286</f>
        <v>0.29696969696969711</v>
      </c>
    </row>
    <row r="287" spans="1:15" ht="13.5" customHeight="1">
      <c r="A287" s="13" t="s">
        <v>47</v>
      </c>
      <c r="B287" s="14">
        <f t="shared" ref="B287:C287" si="353">SUM(B285:B286)</f>
        <v>29</v>
      </c>
      <c r="C287" s="14">
        <f t="shared" si="353"/>
        <v>15</v>
      </c>
      <c r="D287" s="14">
        <f t="shared" si="350"/>
        <v>44</v>
      </c>
      <c r="F287" s="16">
        <f t="shared" si="351"/>
        <v>13</v>
      </c>
      <c r="G287" s="16">
        <f>C287*D286/D287</f>
        <v>13.636363636363637</v>
      </c>
      <c r="H287" s="16">
        <f t="shared" si="352"/>
        <v>2.9696969696969729E-2</v>
      </c>
      <c r="I287" s="16"/>
      <c r="J287" s="16"/>
      <c r="K287" s="16"/>
      <c r="L287" s="16"/>
      <c r="M287" s="16"/>
      <c r="N287" s="16"/>
      <c r="O287" s="16"/>
    </row>
    <row r="288" spans="1:15" ht="13.5" customHeight="1">
      <c r="A288" s="13"/>
      <c r="F288" s="14">
        <f t="shared" ref="F288:F289" si="354">B289</f>
        <v>1</v>
      </c>
      <c r="G288" s="14">
        <f>B291*D289/D291</f>
        <v>1.3181818181818181</v>
      </c>
      <c r="H288" s="14">
        <f t="shared" ref="H288:H289" si="355">((B289-G288)^2)/G288</f>
        <v>7.680250783699058E-2</v>
      </c>
    </row>
    <row r="289" spans="1:15" ht="13.5" customHeight="1">
      <c r="A289" s="13" t="s">
        <v>45</v>
      </c>
      <c r="B289" s="14">
        <v>1</v>
      </c>
      <c r="C289" s="14">
        <v>1</v>
      </c>
      <c r="D289" s="14">
        <f t="shared" ref="D289:D291" si="356">SUM(B289:C289)</f>
        <v>2</v>
      </c>
      <c r="F289" s="14">
        <f t="shared" si="354"/>
        <v>28</v>
      </c>
      <c r="G289" s="14">
        <f>B291*D290/D291</f>
        <v>27.681818181818183</v>
      </c>
      <c r="H289" s="14">
        <f t="shared" si="355"/>
        <v>3.6572622779518955E-3</v>
      </c>
      <c r="I289" s="13">
        <f>SUM(H288:H291)</f>
        <v>0.23601532567049813</v>
      </c>
      <c r="J289" s="13" t="s">
        <v>58</v>
      </c>
    </row>
    <row r="290" spans="1:15" ht="13.5" customHeight="1">
      <c r="A290" s="13" t="s">
        <v>97</v>
      </c>
      <c r="B290" s="14">
        <v>28</v>
      </c>
      <c r="C290" s="14">
        <v>14</v>
      </c>
      <c r="D290" s="14">
        <f t="shared" si="356"/>
        <v>42</v>
      </c>
      <c r="F290" s="14">
        <f t="shared" ref="F290:F291" si="357">C289</f>
        <v>1</v>
      </c>
      <c r="G290" s="14">
        <f>C291*D289/D291</f>
        <v>0.68181818181818177</v>
      </c>
      <c r="H290" s="14">
        <f t="shared" ref="H290:H291" si="358">((C289-G290)^2)/G290</f>
        <v>0.14848484848484855</v>
      </c>
    </row>
    <row r="291" spans="1:15" ht="13.5" customHeight="1">
      <c r="A291" s="13" t="s">
        <v>47</v>
      </c>
      <c r="B291" s="14">
        <f t="shared" ref="B291:C291" si="359">SUM(B289:B290)</f>
        <v>29</v>
      </c>
      <c r="C291" s="14">
        <f t="shared" si="359"/>
        <v>15</v>
      </c>
      <c r="D291" s="14">
        <f t="shared" si="356"/>
        <v>44</v>
      </c>
      <c r="F291" s="16">
        <f t="shared" si="357"/>
        <v>14</v>
      </c>
      <c r="G291" s="16">
        <f>C291*D290/D291</f>
        <v>14.318181818181818</v>
      </c>
      <c r="H291" s="16">
        <f t="shared" si="358"/>
        <v>7.0707070707070781E-3</v>
      </c>
      <c r="I291" s="16"/>
      <c r="J291" s="16"/>
      <c r="K291" s="16"/>
      <c r="L291" s="16"/>
      <c r="M291" s="16"/>
      <c r="N291" s="16"/>
      <c r="O291" s="16"/>
    </row>
    <row r="292" spans="1:15" ht="13.5" customHeight="1">
      <c r="A292" s="13"/>
      <c r="F292" s="14">
        <f t="shared" ref="F292:F293" si="360">B293</f>
        <v>3</v>
      </c>
      <c r="G292" s="14">
        <f>B295*D293/D295</f>
        <v>2.6363636363636362</v>
      </c>
      <c r="H292" s="14">
        <f t="shared" ref="H292:H293" si="361">((B293-G292)^2)/G292</f>
        <v>5.0156739811912258E-2</v>
      </c>
    </row>
    <row r="293" spans="1:15" ht="13.5" customHeight="1">
      <c r="A293" s="13" t="s">
        <v>42</v>
      </c>
      <c r="B293" s="14">
        <v>3</v>
      </c>
      <c r="C293" s="14">
        <v>1</v>
      </c>
      <c r="D293" s="14">
        <f t="shared" ref="D293:D295" si="362">SUM(B293:C293)</f>
        <v>4</v>
      </c>
      <c r="F293" s="14">
        <f t="shared" si="360"/>
        <v>26</v>
      </c>
      <c r="G293" s="14">
        <f>B295*D294/D295</f>
        <v>26.363636363636363</v>
      </c>
      <c r="H293" s="14">
        <f t="shared" si="361"/>
        <v>5.0156739811912134E-3</v>
      </c>
      <c r="I293" s="13">
        <f>SUM(H292:H295)</f>
        <v>0.16183908045977005</v>
      </c>
      <c r="J293" s="13" t="s">
        <v>58</v>
      </c>
    </row>
    <row r="294" spans="1:15" ht="13.5" customHeight="1">
      <c r="A294" s="13" t="s">
        <v>97</v>
      </c>
      <c r="B294" s="14">
        <v>26</v>
      </c>
      <c r="C294" s="14">
        <v>14</v>
      </c>
      <c r="D294" s="14">
        <f t="shared" si="362"/>
        <v>40</v>
      </c>
      <c r="F294" s="14">
        <f t="shared" ref="F294:F295" si="363">C293</f>
        <v>1</v>
      </c>
      <c r="G294" s="14">
        <f>C295*D293/D295</f>
        <v>1.3636363636363635</v>
      </c>
      <c r="H294" s="14">
        <f t="shared" ref="H294:H295" si="364">((C293-G294)^2)/G294</f>
        <v>9.6969696969696914E-2</v>
      </c>
    </row>
    <row r="295" spans="1:15" ht="13.5" customHeight="1">
      <c r="A295" s="13" t="s">
        <v>47</v>
      </c>
      <c r="B295" s="14">
        <f t="shared" ref="B295:C295" si="365">SUM(B293:B294)</f>
        <v>29</v>
      </c>
      <c r="C295" s="14">
        <f t="shared" si="365"/>
        <v>15</v>
      </c>
      <c r="D295" s="14">
        <f t="shared" si="362"/>
        <v>44</v>
      </c>
      <c r="F295" s="16">
        <f t="shared" si="363"/>
        <v>14</v>
      </c>
      <c r="G295" s="16">
        <f>C295*D294/D295</f>
        <v>13.636363636363637</v>
      </c>
      <c r="H295" s="16">
        <f t="shared" si="364"/>
        <v>9.6969696969696779E-3</v>
      </c>
      <c r="I295" s="16"/>
      <c r="J295" s="16"/>
      <c r="K295" s="16"/>
      <c r="L295" s="16"/>
      <c r="M295" s="16"/>
      <c r="N295" s="16"/>
      <c r="O295" s="16"/>
    </row>
    <row r="296" spans="1:15" ht="13.5" customHeight="1">
      <c r="A296" s="13"/>
      <c r="F296" s="14">
        <f t="shared" ref="F296:F297" si="366">B297</f>
        <v>17</v>
      </c>
      <c r="G296" s="14">
        <f>B299*D297/D299</f>
        <v>15.159090909090908</v>
      </c>
      <c r="H296" s="14">
        <f t="shared" ref="H296:H297" si="367">((B297-G296)^2)/G296</f>
        <v>0.22355867520785083</v>
      </c>
    </row>
    <row r="297" spans="1:15" ht="13.5" customHeight="1">
      <c r="A297" s="13" t="s">
        <v>43</v>
      </c>
      <c r="B297" s="14">
        <v>17</v>
      </c>
      <c r="C297" s="14">
        <v>6</v>
      </c>
      <c r="D297" s="14">
        <f t="shared" ref="D297:D299" si="368">SUM(B297:C297)</f>
        <v>23</v>
      </c>
      <c r="F297" s="14">
        <f t="shared" si="366"/>
        <v>12</v>
      </c>
      <c r="G297" s="14">
        <f>B299*D298/D299</f>
        <v>13.840909090909092</v>
      </c>
      <c r="H297" s="14">
        <f t="shared" si="367"/>
        <v>0.2448499776085985</v>
      </c>
      <c r="I297" s="13">
        <f>SUM(H296:H299)</f>
        <v>1.3739987149282507</v>
      </c>
      <c r="J297" s="13" t="s">
        <v>58</v>
      </c>
    </row>
    <row r="298" spans="1:15" ht="13.5" customHeight="1">
      <c r="A298" s="13" t="s">
        <v>97</v>
      </c>
      <c r="B298" s="14">
        <v>12</v>
      </c>
      <c r="C298" s="14">
        <v>9</v>
      </c>
      <c r="D298" s="14">
        <f t="shared" si="368"/>
        <v>21</v>
      </c>
      <c r="F298" s="14">
        <f t="shared" ref="F298:F299" si="369">C297</f>
        <v>6</v>
      </c>
      <c r="G298" s="14">
        <f>C299*D297/D299</f>
        <v>7.8409090909090908</v>
      </c>
      <c r="H298" s="14">
        <f t="shared" ref="H298:H299" si="370">((C297-G298)^2)/G298</f>
        <v>0.43221343873517787</v>
      </c>
    </row>
    <row r="299" spans="1:15" ht="13.5" customHeight="1">
      <c r="A299" s="13" t="s">
        <v>47</v>
      </c>
      <c r="B299" s="14">
        <f t="shared" ref="B299:C299" si="371">SUM(B297:B298)</f>
        <v>29</v>
      </c>
      <c r="C299" s="14">
        <f t="shared" si="371"/>
        <v>15</v>
      </c>
      <c r="D299" s="14">
        <f t="shared" si="368"/>
        <v>44</v>
      </c>
      <c r="F299" s="16">
        <f t="shared" si="369"/>
        <v>9</v>
      </c>
      <c r="G299" s="16">
        <f>C299*D298/D299</f>
        <v>7.1590909090909092</v>
      </c>
      <c r="H299" s="16">
        <f t="shared" si="370"/>
        <v>0.47337662337662334</v>
      </c>
      <c r="I299" s="16"/>
      <c r="J299" s="16"/>
      <c r="K299" s="16"/>
      <c r="L299" s="16"/>
      <c r="M299" s="16"/>
      <c r="N299" s="16"/>
      <c r="O299" s="16"/>
    </row>
    <row r="300" spans="1:15" ht="13.5" customHeight="1">
      <c r="A300" s="11"/>
      <c r="B300" s="30"/>
      <c r="C300" s="30"/>
      <c r="D300" s="28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1:15" ht="13.5" customHeight="1">
      <c r="A301" s="11"/>
      <c r="B301" s="11"/>
      <c r="C301" s="11"/>
      <c r="D301" s="11"/>
      <c r="E301" s="11"/>
      <c r="F301" s="31"/>
      <c r="G301" s="31"/>
      <c r="H301" s="31"/>
      <c r="I301" s="31"/>
      <c r="J301" s="31"/>
      <c r="K301" s="11"/>
      <c r="L301" s="11"/>
      <c r="M301" s="11"/>
      <c r="N301" s="11"/>
      <c r="O301" s="11"/>
    </row>
    <row r="302" spans="1:15" ht="13.5" customHeight="1">
      <c r="A302" s="29"/>
      <c r="B302" s="29"/>
      <c r="C302" s="29"/>
      <c r="D302" s="29"/>
      <c r="E302" s="29"/>
      <c r="F302" s="31"/>
      <c r="G302" s="31"/>
      <c r="H302" s="31"/>
      <c r="I302" s="31"/>
      <c r="J302" s="31"/>
      <c r="K302" s="11"/>
      <c r="L302" s="11"/>
      <c r="M302" s="11"/>
      <c r="N302" s="11"/>
      <c r="O302" s="11"/>
    </row>
    <row r="303" spans="1:15" ht="13.5" customHeight="1">
      <c r="B303" s="12" t="s">
        <v>51</v>
      </c>
      <c r="C303" s="12" t="s">
        <v>59</v>
      </c>
      <c r="D303" s="13" t="s">
        <v>47</v>
      </c>
      <c r="F303" s="14">
        <f t="shared" ref="F303:F304" si="372">B304</f>
        <v>14</v>
      </c>
      <c r="G303" s="14">
        <f>B306*D304/D306</f>
        <v>19.314420803782507</v>
      </c>
      <c r="H303" s="14">
        <f t="shared" ref="H303:H304" si="373">((B304-G303)^2)/G303</f>
        <v>1.4622788209183695</v>
      </c>
    </row>
    <row r="304" spans="1:15" ht="13.5" customHeight="1">
      <c r="A304" s="13" t="s">
        <v>38</v>
      </c>
      <c r="B304" s="14">
        <v>14</v>
      </c>
      <c r="C304" s="14">
        <v>29</v>
      </c>
      <c r="D304" s="14">
        <f t="shared" ref="D304:D306" si="374">SUM(B304:C304)</f>
        <v>43</v>
      </c>
      <c r="F304" s="14">
        <f t="shared" si="372"/>
        <v>176</v>
      </c>
      <c r="G304" s="14">
        <f>B306*D305/D306</f>
        <v>170.6855791962175</v>
      </c>
      <c r="H304" s="14">
        <f t="shared" si="373"/>
        <v>0.16546839289339377</v>
      </c>
      <c r="I304" s="13">
        <f>SUM(H303:H306)</f>
        <v>2.9550947272204975</v>
      </c>
      <c r="J304" s="13" t="s">
        <v>58</v>
      </c>
    </row>
    <row r="305" spans="1:15" ht="13.5" customHeight="1">
      <c r="A305" s="13" t="s">
        <v>99</v>
      </c>
      <c r="B305" s="14">
        <v>176</v>
      </c>
      <c r="C305" s="14">
        <v>204</v>
      </c>
      <c r="D305" s="14">
        <f t="shared" si="374"/>
        <v>380</v>
      </c>
      <c r="F305" s="14">
        <f t="shared" ref="F305:F306" si="375">C304</f>
        <v>29</v>
      </c>
      <c r="G305" s="14">
        <f>C306*D304/D306</f>
        <v>23.685579196217493</v>
      </c>
      <c r="H305" s="14">
        <f t="shared" ref="H305:H306" si="376">((C304-G305)^2)/G305</f>
        <v>1.1924162058990997</v>
      </c>
    </row>
    <row r="306" spans="1:15" ht="13.5" customHeight="1">
      <c r="A306" s="13" t="s">
        <v>47</v>
      </c>
      <c r="B306" s="14">
        <f t="shared" ref="B306:C306" si="377">SUM(B304:B305)</f>
        <v>190</v>
      </c>
      <c r="C306" s="14">
        <f t="shared" si="377"/>
        <v>233</v>
      </c>
      <c r="D306" s="14">
        <f t="shared" si="374"/>
        <v>423</v>
      </c>
      <c r="F306" s="16">
        <f t="shared" si="375"/>
        <v>204</v>
      </c>
      <c r="G306" s="16">
        <f>C306*D305/D306</f>
        <v>209.3144208037825</v>
      </c>
      <c r="H306" s="16">
        <f t="shared" si="376"/>
        <v>0.13493130750963442</v>
      </c>
      <c r="I306" s="16"/>
      <c r="J306" s="16"/>
      <c r="K306" s="16"/>
      <c r="L306" s="16"/>
      <c r="M306" s="16"/>
      <c r="N306" s="16"/>
      <c r="O306" s="16"/>
    </row>
    <row r="307" spans="1:15" ht="13.5" customHeight="1">
      <c r="B307" s="12" t="s">
        <v>51</v>
      </c>
      <c r="C307" s="12" t="s">
        <v>57</v>
      </c>
      <c r="F307" s="14">
        <f t="shared" ref="F307:F308" si="378">B308</f>
        <v>14</v>
      </c>
      <c r="G307" s="14">
        <f>B310*D308/D310</f>
        <v>18.006535947712418</v>
      </c>
      <c r="H307" s="14">
        <f t="shared" ref="H307:H308" si="379">((B308-G307)^2)/G307</f>
        <v>0.89147242684127481</v>
      </c>
    </row>
    <row r="308" spans="1:15" ht="13.5" customHeight="1">
      <c r="A308" s="13" t="s">
        <v>38</v>
      </c>
      <c r="B308" s="14">
        <v>14</v>
      </c>
      <c r="C308" s="14">
        <v>15</v>
      </c>
      <c r="D308" s="14">
        <f t="shared" ref="D308:D310" si="380">SUM(B308:C308)</f>
        <v>29</v>
      </c>
      <c r="F308" s="14">
        <f t="shared" si="378"/>
        <v>176</v>
      </c>
      <c r="G308" s="14">
        <f>B310*D309/D310</f>
        <v>171.99346405228758</v>
      </c>
      <c r="H308" s="14">
        <f t="shared" si="379"/>
        <v>9.3331048297462152E-2</v>
      </c>
      <c r="I308" s="13">
        <f>SUM(H307:H310)</f>
        <v>2.5978436499349442</v>
      </c>
      <c r="J308" s="13" t="s">
        <v>58</v>
      </c>
    </row>
    <row r="309" spans="1:15" ht="13.5" customHeight="1">
      <c r="A309" s="13" t="s">
        <v>99</v>
      </c>
      <c r="B309" s="14">
        <v>176</v>
      </c>
      <c r="C309" s="14">
        <v>101</v>
      </c>
      <c r="D309" s="14">
        <f t="shared" si="380"/>
        <v>277</v>
      </c>
      <c r="F309" s="14">
        <f t="shared" ref="F309:F310" si="381">C308</f>
        <v>15</v>
      </c>
      <c r="G309" s="14">
        <f>C310*D308/D310</f>
        <v>10.993464052287582</v>
      </c>
      <c r="H309" s="14">
        <f t="shared" ref="H309:H310" si="382">((C308-G309)^2)/G309</f>
        <v>1.4601703543089846</v>
      </c>
    </row>
    <row r="310" spans="1:15" ht="13.5" customHeight="1">
      <c r="A310" s="13" t="s">
        <v>47</v>
      </c>
      <c r="B310" s="14">
        <f t="shared" ref="B310:C310" si="383">SUM(B308:B309)</f>
        <v>190</v>
      </c>
      <c r="C310" s="14">
        <f t="shared" si="383"/>
        <v>116</v>
      </c>
      <c r="D310" s="14">
        <f t="shared" si="380"/>
        <v>306</v>
      </c>
      <c r="F310" s="16">
        <f t="shared" si="381"/>
        <v>101</v>
      </c>
      <c r="G310" s="16">
        <f>C310*D309/D310</f>
        <v>105.00653594771242</v>
      </c>
      <c r="H310" s="16">
        <f t="shared" si="382"/>
        <v>0.15286982048722247</v>
      </c>
      <c r="I310" s="16"/>
      <c r="J310" s="16"/>
      <c r="K310" s="16"/>
      <c r="L310" s="16"/>
      <c r="M310" s="16"/>
      <c r="N310" s="16"/>
      <c r="O310" s="16"/>
    </row>
    <row r="311" spans="1:15" ht="13.5" customHeight="1">
      <c r="B311" s="12" t="s">
        <v>59</v>
      </c>
      <c r="C311" s="12" t="s">
        <v>52</v>
      </c>
      <c r="F311" s="14">
        <f t="shared" ref="F311:F312" si="384">B312</f>
        <v>29</v>
      </c>
      <c r="G311" s="14">
        <f>B314*D312/D314</f>
        <v>27.858695652173914</v>
      </c>
      <c r="H311" s="14">
        <f t="shared" ref="H311:H312" si="385">((B312-G311)^2)/G311</f>
        <v>4.6756518346367119E-2</v>
      </c>
    </row>
    <row r="312" spans="1:15" ht="13.5" customHeight="1">
      <c r="A312" s="13" t="s">
        <v>38</v>
      </c>
      <c r="B312" s="14">
        <v>29</v>
      </c>
      <c r="C312" s="14">
        <v>15</v>
      </c>
      <c r="D312" s="14">
        <f t="shared" ref="D312:D314" si="386">SUM(B312:C312)</f>
        <v>44</v>
      </c>
      <c r="F312" s="14">
        <f t="shared" si="384"/>
        <v>204</v>
      </c>
      <c r="G312" s="14">
        <f>B314*D313/D314</f>
        <v>205.14130434782609</v>
      </c>
      <c r="H312" s="14">
        <f t="shared" si="385"/>
        <v>6.3496506396301814E-3</v>
      </c>
      <c r="I312" s="13">
        <f>SUM(H311:H314)</f>
        <v>0.14476348286553339</v>
      </c>
      <c r="J312" s="13" t="s">
        <v>58</v>
      </c>
    </row>
    <row r="313" spans="1:15" ht="13.5" customHeight="1">
      <c r="A313" s="13" t="s">
        <v>99</v>
      </c>
      <c r="B313" s="14">
        <v>204</v>
      </c>
      <c r="C313" s="14">
        <v>120</v>
      </c>
      <c r="D313" s="14">
        <f t="shared" si="386"/>
        <v>324</v>
      </c>
      <c r="F313" s="14">
        <f t="shared" ref="F313:F314" si="387">C312</f>
        <v>15</v>
      </c>
      <c r="G313" s="14">
        <f>C314*D312/D314</f>
        <v>16.141304347826086</v>
      </c>
      <c r="H313" s="14">
        <f t="shared" ref="H313:H314" si="388">((C312-G313)^2)/G313</f>
        <v>8.0698287220026227E-2</v>
      </c>
    </row>
    <row r="314" spans="1:15" ht="13.5" customHeight="1">
      <c r="A314" s="13" t="s">
        <v>47</v>
      </c>
      <c r="B314" s="14">
        <f t="shared" ref="B314:C314" si="389">SUM(B312:B313)</f>
        <v>233</v>
      </c>
      <c r="C314" s="14">
        <f t="shared" si="389"/>
        <v>135</v>
      </c>
      <c r="D314" s="14">
        <f t="shared" si="386"/>
        <v>368</v>
      </c>
      <c r="F314" s="16">
        <f t="shared" si="387"/>
        <v>120</v>
      </c>
      <c r="G314" s="16">
        <f>C314*D313/D314</f>
        <v>118.85869565217391</v>
      </c>
      <c r="H314" s="16">
        <f t="shared" si="388"/>
        <v>1.0959026659509871E-2</v>
      </c>
      <c r="I314" s="16"/>
      <c r="J314" s="16"/>
      <c r="K314" s="16"/>
      <c r="L314" s="16"/>
      <c r="M314" s="16"/>
      <c r="N314" s="16"/>
      <c r="O314" s="16"/>
    </row>
    <row r="315" spans="1:15" ht="13.5" customHeight="1">
      <c r="B315" s="12" t="s">
        <v>51</v>
      </c>
      <c r="C315" s="12" t="s">
        <v>52</v>
      </c>
      <c r="D315" s="13"/>
      <c r="F315" s="14">
        <f t="shared" ref="F315:F316" si="390">B316</f>
        <v>14</v>
      </c>
      <c r="G315" s="14">
        <f>B318*D316/D318</f>
        <v>16.953846153846154</v>
      </c>
      <c r="H315" s="14">
        <f t="shared" ref="H315:H316" si="391">((B316-G315)^2)/G315</f>
        <v>0.5146447019405278</v>
      </c>
    </row>
    <row r="316" spans="1:15" ht="13.5" customHeight="1">
      <c r="A316" s="13" t="s">
        <v>38</v>
      </c>
      <c r="B316" s="14">
        <v>14</v>
      </c>
      <c r="C316" s="14">
        <v>15</v>
      </c>
      <c r="D316" s="14">
        <f t="shared" ref="D316:D318" si="392">SUM(B316:C316)</f>
        <v>29</v>
      </c>
      <c r="F316" s="14">
        <f t="shared" si="390"/>
        <v>176</v>
      </c>
      <c r="G316" s="14">
        <f>B318*D317/D318</f>
        <v>173.04615384615386</v>
      </c>
      <c r="H316" s="14">
        <f t="shared" si="391"/>
        <v>5.0421271473902692E-2</v>
      </c>
      <c r="I316" s="13">
        <f>SUM(H315:H318)</f>
        <v>1.3603440100717781</v>
      </c>
      <c r="J316" s="13" t="s">
        <v>58</v>
      </c>
    </row>
    <row r="317" spans="1:15" ht="13.5" customHeight="1">
      <c r="A317" s="13" t="s">
        <v>99</v>
      </c>
      <c r="B317" s="14">
        <v>176</v>
      </c>
      <c r="C317" s="14">
        <v>120</v>
      </c>
      <c r="D317" s="14">
        <f t="shared" si="392"/>
        <v>296</v>
      </c>
      <c r="F317" s="14">
        <f t="shared" ref="F317:F318" si="393">C316</f>
        <v>15</v>
      </c>
      <c r="G317" s="14">
        <f>C318*D316/D318</f>
        <v>12.046153846153846</v>
      </c>
      <c r="H317" s="14">
        <f t="shared" ref="H317:H318" si="394">((C316-G317)^2)/G317</f>
        <v>0.72431476569407616</v>
      </c>
    </row>
    <row r="318" spans="1:15" ht="13.5" customHeight="1">
      <c r="A318" s="13" t="s">
        <v>47</v>
      </c>
      <c r="B318" s="14">
        <f t="shared" ref="B318:C318" si="395">SUM(B316:B317)</f>
        <v>190</v>
      </c>
      <c r="C318" s="14">
        <f t="shared" si="395"/>
        <v>135</v>
      </c>
      <c r="D318" s="14">
        <f t="shared" si="392"/>
        <v>325</v>
      </c>
      <c r="F318" s="16">
        <f t="shared" si="393"/>
        <v>120</v>
      </c>
      <c r="G318" s="16">
        <f>C318*D317/D318</f>
        <v>122.95384615384616</v>
      </c>
      <c r="H318" s="16">
        <f t="shared" si="394"/>
        <v>7.0963270963271152E-2</v>
      </c>
      <c r="I318" s="16"/>
      <c r="J318" s="16"/>
      <c r="K318" s="16"/>
      <c r="L318" s="16"/>
      <c r="M318" s="16"/>
      <c r="N318" s="16"/>
      <c r="O318" s="16"/>
    </row>
    <row r="319" spans="1:15" ht="13.5" customHeight="1">
      <c r="B319" s="12" t="s">
        <v>73</v>
      </c>
      <c r="C319" s="12" t="s">
        <v>52</v>
      </c>
      <c r="F319" s="14">
        <f t="shared" ref="F319:F320" si="396">B320</f>
        <v>16</v>
      </c>
      <c r="G319" s="14">
        <f>B322*D320/D322</f>
        <v>16.367132867132867</v>
      </c>
      <c r="H319" s="14">
        <f t="shared" ref="H319:H320" si="397">((B320-G319)^2)/G319</f>
        <v>8.2351956951401285E-3</v>
      </c>
    </row>
    <row r="320" spans="1:15" ht="13.5" customHeight="1">
      <c r="A320" s="13" t="s">
        <v>38</v>
      </c>
      <c r="B320" s="14">
        <v>16</v>
      </c>
      <c r="C320" s="14">
        <v>15</v>
      </c>
      <c r="D320" s="14">
        <f t="shared" ref="D320:D322" si="398">SUM(B320:C320)</f>
        <v>31</v>
      </c>
      <c r="F320" s="14">
        <f t="shared" si="396"/>
        <v>135</v>
      </c>
      <c r="G320" s="14">
        <f>B322*D321/D322</f>
        <v>134.63286713286712</v>
      </c>
      <c r="H320" s="14">
        <f t="shared" si="397"/>
        <v>1.0011414374484855E-3</v>
      </c>
      <c r="I320" s="13">
        <f>SUM(H319:H322)</f>
        <v>1.9567351258669128E-2</v>
      </c>
      <c r="J320" s="13" t="s">
        <v>58</v>
      </c>
    </row>
    <row r="321" spans="1:15" ht="13.5" customHeight="1">
      <c r="A321" s="13" t="s">
        <v>99</v>
      </c>
      <c r="B321" s="14">
        <v>135</v>
      </c>
      <c r="C321" s="14">
        <v>120</v>
      </c>
      <c r="D321" s="14">
        <f t="shared" si="398"/>
        <v>255</v>
      </c>
      <c r="F321" s="14">
        <f t="shared" ref="F321:F322" si="399">C320</f>
        <v>15</v>
      </c>
      <c r="G321" s="14">
        <f>C322*D320/D322</f>
        <v>14.632867132867133</v>
      </c>
      <c r="H321" s="14">
        <f t="shared" ref="H321:H322" si="400">((C320-G321)^2)/G321</f>
        <v>9.2112188886382187E-3</v>
      </c>
    </row>
    <row r="322" spans="1:15" ht="13.5" customHeight="1">
      <c r="A322" s="13" t="s">
        <v>47</v>
      </c>
      <c r="B322" s="14">
        <f t="shared" ref="B322:C322" si="401">SUM(B320:B321)</f>
        <v>151</v>
      </c>
      <c r="C322" s="14">
        <f t="shared" si="401"/>
        <v>135</v>
      </c>
      <c r="D322" s="14">
        <f t="shared" si="398"/>
        <v>286</v>
      </c>
      <c r="F322" s="16">
        <f t="shared" si="399"/>
        <v>120</v>
      </c>
      <c r="G322" s="16">
        <f>C322*D321/D322</f>
        <v>120.36713286713287</v>
      </c>
      <c r="H322" s="16">
        <f t="shared" si="400"/>
        <v>1.1197952374422933E-3</v>
      </c>
      <c r="I322" s="16"/>
      <c r="J322" s="16"/>
      <c r="K322" s="16"/>
      <c r="L322" s="16"/>
      <c r="M322" s="16"/>
      <c r="N322" s="16"/>
      <c r="O322" s="16"/>
    </row>
    <row r="323" spans="1:15" ht="13.5" customHeight="1">
      <c r="B323" s="12" t="s">
        <v>52</v>
      </c>
      <c r="C323" s="12" t="s">
        <v>57</v>
      </c>
      <c r="F323" s="14">
        <f t="shared" ref="F323:F324" si="402">B324</f>
        <v>15</v>
      </c>
      <c r="G323" s="14">
        <f>B326*D324/D326</f>
        <v>16.135458167330679</v>
      </c>
      <c r="H323" s="14">
        <f t="shared" ref="H323:H324" si="403">((B324-G323)^2)/G323</f>
        <v>7.9902611775121965E-2</v>
      </c>
    </row>
    <row r="324" spans="1:15" ht="13.5" customHeight="1">
      <c r="A324" s="13" t="s">
        <v>38</v>
      </c>
      <c r="B324" s="14">
        <v>15</v>
      </c>
      <c r="C324" s="14">
        <v>15</v>
      </c>
      <c r="D324" s="14">
        <f t="shared" ref="D324:D326" si="404">SUM(B324:C324)</f>
        <v>30</v>
      </c>
      <c r="F324" s="14">
        <f t="shared" si="402"/>
        <v>120</v>
      </c>
      <c r="G324" s="14">
        <f>B326*D325/D326</f>
        <v>118.86454183266932</v>
      </c>
      <c r="H324" s="14">
        <f t="shared" si="403"/>
        <v>1.0846508385763232E-2</v>
      </c>
      <c r="I324" s="13">
        <f>SUM(H323:H326)</f>
        <v>0.19636232034812198</v>
      </c>
      <c r="J324" s="13" t="s">
        <v>58</v>
      </c>
    </row>
    <row r="325" spans="1:15" ht="13.5" customHeight="1">
      <c r="A325" s="13" t="s">
        <v>99</v>
      </c>
      <c r="B325" s="14">
        <v>120</v>
      </c>
      <c r="C325" s="14">
        <v>101</v>
      </c>
      <c r="D325" s="14">
        <f t="shared" si="404"/>
        <v>221</v>
      </c>
      <c r="F325" s="14">
        <f t="shared" ref="F325:F326" si="405">C324</f>
        <v>15</v>
      </c>
      <c r="G325" s="14">
        <f>C326*D324/D326</f>
        <v>13.864541832669323</v>
      </c>
      <c r="H325" s="14">
        <f t="shared" ref="H325:H326" si="406">((C324-G325)^2)/G325</f>
        <v>9.2990108531391655E-2</v>
      </c>
    </row>
    <row r="326" spans="1:15" ht="13.5" customHeight="1">
      <c r="A326" s="13" t="s">
        <v>47</v>
      </c>
      <c r="B326" s="14">
        <f t="shared" ref="B326:C326" si="407">SUM(B324:B325)</f>
        <v>135</v>
      </c>
      <c r="C326" s="14">
        <f t="shared" si="407"/>
        <v>116</v>
      </c>
      <c r="D326" s="14">
        <f t="shared" si="404"/>
        <v>251</v>
      </c>
      <c r="F326" s="16">
        <f t="shared" si="405"/>
        <v>101</v>
      </c>
      <c r="G326" s="16">
        <f>C326*D325/D326</f>
        <v>102.13545816733068</v>
      </c>
      <c r="H326" s="16">
        <f t="shared" si="406"/>
        <v>1.262309165584514E-2</v>
      </c>
      <c r="I326" s="16"/>
      <c r="J326" s="16"/>
      <c r="K326" s="16"/>
      <c r="L326" s="16"/>
      <c r="M326" s="16"/>
      <c r="N326" s="16"/>
      <c r="O326" s="16"/>
    </row>
    <row r="327" spans="1:15" ht="13.5" customHeight="1">
      <c r="B327" s="12" t="s">
        <v>59</v>
      </c>
      <c r="C327" s="12" t="s">
        <v>57</v>
      </c>
      <c r="F327" s="14">
        <f t="shared" ref="F327:F328" si="408">B328</f>
        <v>29</v>
      </c>
      <c r="G327" s="14">
        <f>B330*D328/D330</f>
        <v>29.375358166189113</v>
      </c>
      <c r="H327" s="14">
        <f t="shared" ref="H327:H328" si="409">((B328-G327)^2)/G327</f>
        <v>4.7963245972272575E-3</v>
      </c>
    </row>
    <row r="328" spans="1:15" ht="13.5" customHeight="1">
      <c r="A328" s="13" t="s">
        <v>38</v>
      </c>
      <c r="B328" s="14">
        <v>29</v>
      </c>
      <c r="C328" s="14">
        <v>15</v>
      </c>
      <c r="D328" s="14">
        <f t="shared" ref="D328:D330" si="410">SUM(B328:C328)</f>
        <v>44</v>
      </c>
      <c r="F328" s="14">
        <f t="shared" si="408"/>
        <v>204</v>
      </c>
      <c r="G328" s="14">
        <f>B330*D329/D330</f>
        <v>203.6246418338109</v>
      </c>
      <c r="H328" s="14">
        <f t="shared" si="409"/>
        <v>6.9192879435405689E-4</v>
      </c>
      <c r="I328" s="13">
        <f>SUM(H327:H330)</f>
        <v>1.651207270398182E-2</v>
      </c>
      <c r="J328" s="13" t="s">
        <v>58</v>
      </c>
    </row>
    <row r="329" spans="1:15" ht="13.5" customHeight="1">
      <c r="A329" s="13" t="s">
        <v>99</v>
      </c>
      <c r="B329" s="14">
        <v>204</v>
      </c>
      <c r="C329" s="14">
        <v>101</v>
      </c>
      <c r="D329" s="14">
        <f t="shared" si="410"/>
        <v>305</v>
      </c>
      <c r="F329" s="14">
        <f t="shared" ref="F329:F330" si="411">C328</f>
        <v>15</v>
      </c>
      <c r="G329" s="14">
        <f>C330*D328/D330</f>
        <v>14.624641833810887</v>
      </c>
      <c r="H329" s="14">
        <f t="shared" ref="H329:H330" si="412">((C328-G329)^2)/G329</f>
        <v>9.6339968202926816E-3</v>
      </c>
    </row>
    <row r="330" spans="1:15" ht="13.5" customHeight="1">
      <c r="A330" s="13" t="s">
        <v>47</v>
      </c>
      <c r="B330" s="14">
        <f t="shared" ref="B330:C330" si="413">SUM(B328:B329)</f>
        <v>233</v>
      </c>
      <c r="C330" s="14">
        <f t="shared" si="413"/>
        <v>116</v>
      </c>
      <c r="D330" s="14">
        <f t="shared" si="410"/>
        <v>349</v>
      </c>
      <c r="F330" s="16">
        <f t="shared" si="411"/>
        <v>101</v>
      </c>
      <c r="G330" s="16">
        <f>C330*D329/D330</f>
        <v>101.37535816618912</v>
      </c>
      <c r="H330" s="16">
        <f t="shared" si="412"/>
        <v>1.3898224921078228E-3</v>
      </c>
      <c r="I330" s="16"/>
      <c r="J330" s="16"/>
      <c r="K330" s="16"/>
      <c r="L330" s="16"/>
      <c r="M330" s="16"/>
      <c r="N330" s="16"/>
      <c r="O330" s="16"/>
    </row>
    <row r="331" spans="1:15" ht="13.5" customHeight="1">
      <c r="B331" s="12" t="s">
        <v>51</v>
      </c>
      <c r="C331" s="12" t="s">
        <v>73</v>
      </c>
      <c r="D331" s="13"/>
      <c r="F331" s="14">
        <f t="shared" ref="F331:F332" si="414">B332</f>
        <v>14</v>
      </c>
      <c r="G331" s="14">
        <f>B334*D332/D334</f>
        <v>16.715542521994134</v>
      </c>
      <c r="H331" s="14">
        <f t="shared" ref="H331:H332" si="415">((B332-G331)^2)/G331</f>
        <v>0.44115655708185397</v>
      </c>
    </row>
    <row r="332" spans="1:15" ht="13.5" customHeight="1">
      <c r="A332" s="13" t="s">
        <v>38</v>
      </c>
      <c r="B332" s="14">
        <v>14</v>
      </c>
      <c r="C332" s="14">
        <v>16</v>
      </c>
      <c r="D332" s="14">
        <f t="shared" ref="D332:D334" si="416">SUM(B332:C332)</f>
        <v>30</v>
      </c>
      <c r="F332" s="14">
        <f t="shared" si="414"/>
        <v>176</v>
      </c>
      <c r="G332" s="14">
        <f>B334*D333/D334</f>
        <v>173.28445747800586</v>
      </c>
      <c r="H332" s="14">
        <f t="shared" si="415"/>
        <v>4.2555294895355804E-2</v>
      </c>
      <c r="I332" s="13">
        <f>SUM(H331:H334)</f>
        <v>1.0923559041339639</v>
      </c>
      <c r="J332" s="13" t="s">
        <v>58</v>
      </c>
    </row>
    <row r="333" spans="1:15" ht="13.5" customHeight="1">
      <c r="A333" s="13" t="s">
        <v>99</v>
      </c>
      <c r="B333" s="14">
        <v>176</v>
      </c>
      <c r="C333" s="14">
        <v>135</v>
      </c>
      <c r="D333" s="14">
        <f t="shared" si="416"/>
        <v>311</v>
      </c>
      <c r="F333" s="14">
        <f t="shared" ref="F333:F334" si="417">C332</f>
        <v>16</v>
      </c>
      <c r="G333" s="14">
        <f>C334*D332/D334</f>
        <v>13.284457478005866</v>
      </c>
      <c r="H333" s="14">
        <f t="shared" ref="H333:H334" si="418">((C332-G333)^2)/G333</f>
        <v>0.55509765460630633</v>
      </c>
    </row>
    <row r="334" spans="1:15" ht="13.5" customHeight="1">
      <c r="A334" s="13" t="s">
        <v>47</v>
      </c>
      <c r="B334" s="14">
        <f t="shared" ref="B334:C334" si="419">SUM(B332:B333)</f>
        <v>190</v>
      </c>
      <c r="C334" s="14">
        <f t="shared" si="419"/>
        <v>151</v>
      </c>
      <c r="D334" s="14">
        <f t="shared" si="416"/>
        <v>341</v>
      </c>
      <c r="F334" s="16">
        <f t="shared" si="417"/>
        <v>135</v>
      </c>
      <c r="G334" s="16">
        <f>C334*D333/D334</f>
        <v>137.71554252199414</v>
      </c>
      <c r="H334" s="16">
        <f t="shared" si="418"/>
        <v>5.3546397550447697E-2</v>
      </c>
      <c r="I334" s="16"/>
      <c r="J334" s="16"/>
      <c r="K334" s="16"/>
      <c r="L334" s="16"/>
      <c r="M334" s="16"/>
      <c r="N334" s="16"/>
      <c r="O334" s="16"/>
    </row>
    <row r="335" spans="1:15" ht="13.5" customHeight="1">
      <c r="B335" s="12" t="s">
        <v>73</v>
      </c>
      <c r="C335" s="12" t="s">
        <v>57</v>
      </c>
      <c r="F335" s="14">
        <f t="shared" ref="F335:F336" si="420">B336</f>
        <v>16</v>
      </c>
      <c r="G335" s="14">
        <f>B338*D336/D338</f>
        <v>17.531835205992511</v>
      </c>
      <c r="H335" s="14">
        <f t="shared" ref="H335:H336" si="421">((B336-G335)^2)/G335</f>
        <v>0.13384332391603027</v>
      </c>
    </row>
    <row r="336" spans="1:15" ht="13.5" customHeight="1">
      <c r="A336" s="13" t="s">
        <v>38</v>
      </c>
      <c r="B336" s="14">
        <v>16</v>
      </c>
      <c r="C336" s="14">
        <v>15</v>
      </c>
      <c r="D336" s="14">
        <f t="shared" ref="D336:D338" si="422">SUM(B336:C336)</f>
        <v>31</v>
      </c>
      <c r="F336" s="14">
        <f t="shared" si="420"/>
        <v>135</v>
      </c>
      <c r="G336" s="14">
        <f>B338*D337/D338</f>
        <v>133.46816479400749</v>
      </c>
      <c r="H336" s="14">
        <f t="shared" si="421"/>
        <v>1.7581114582190336E-2</v>
      </c>
      <c r="I336" s="13">
        <f>SUM(H335:H338)</f>
        <v>0.34853728516400734</v>
      </c>
      <c r="J336" s="13" t="s">
        <v>58</v>
      </c>
    </row>
    <row r="337" spans="1:15" ht="13.5" customHeight="1">
      <c r="A337" s="13" t="s">
        <v>99</v>
      </c>
      <c r="B337" s="14">
        <v>135</v>
      </c>
      <c r="C337" s="14">
        <v>101</v>
      </c>
      <c r="D337" s="14">
        <f t="shared" si="422"/>
        <v>236</v>
      </c>
      <c r="F337" s="14">
        <f t="shared" ref="F337:F338" si="423">C336</f>
        <v>15</v>
      </c>
      <c r="G337" s="14">
        <f>C338*D336/D338</f>
        <v>13.468164794007491</v>
      </c>
      <c r="H337" s="14">
        <f t="shared" ref="H337:H338" si="424">((C336-G337)^2)/G337</f>
        <v>0.17422708544241833</v>
      </c>
    </row>
    <row r="338" spans="1:15" ht="13.5" customHeight="1">
      <c r="A338" s="13" t="s">
        <v>47</v>
      </c>
      <c r="B338" s="14">
        <f t="shared" ref="B338:C338" si="425">SUM(B336:B337)</f>
        <v>151</v>
      </c>
      <c r="C338" s="14">
        <f t="shared" si="425"/>
        <v>116</v>
      </c>
      <c r="D338" s="14">
        <f t="shared" si="422"/>
        <v>267</v>
      </c>
      <c r="F338" s="16">
        <f t="shared" si="423"/>
        <v>101</v>
      </c>
      <c r="G338" s="16">
        <f>C338*D337/D338</f>
        <v>102.53183520599251</v>
      </c>
      <c r="H338" s="16">
        <f t="shared" si="424"/>
        <v>2.2885761223368457E-2</v>
      </c>
      <c r="I338" s="16"/>
      <c r="J338" s="16"/>
      <c r="K338" s="16"/>
      <c r="L338" s="16"/>
      <c r="M338" s="16"/>
      <c r="N338" s="16"/>
      <c r="O338" s="16"/>
    </row>
    <row r="339" spans="1:15" ht="13.5" customHeight="1">
      <c r="B339" s="12" t="s">
        <v>59</v>
      </c>
      <c r="C339" s="12" t="s">
        <v>73</v>
      </c>
      <c r="F339" s="14">
        <f t="shared" ref="F339:F340" si="426">B340</f>
        <v>29</v>
      </c>
      <c r="G339" s="14">
        <f>B342*D340/D342</f>
        <v>27.3046875</v>
      </c>
      <c r="H339" s="14">
        <f t="shared" ref="H339:H340" si="427">((B340-G339)^2)/G339</f>
        <v>0.1052597460658083</v>
      </c>
    </row>
    <row r="340" spans="1:15" ht="13.5" customHeight="1">
      <c r="A340" s="13" t="s">
        <v>38</v>
      </c>
      <c r="B340" s="14">
        <v>29</v>
      </c>
      <c r="C340" s="14">
        <v>16</v>
      </c>
      <c r="D340" s="14">
        <f t="shared" ref="D340:D342" si="428">SUM(B340:C340)</f>
        <v>45</v>
      </c>
      <c r="F340" s="14">
        <f t="shared" si="426"/>
        <v>204</v>
      </c>
      <c r="G340" s="14">
        <f>B342*D341/D342</f>
        <v>205.6953125</v>
      </c>
      <c r="H340" s="14">
        <f t="shared" si="427"/>
        <v>1.3972532663602872E-2</v>
      </c>
      <c r="I340" s="13">
        <f>SUM(H339:H342)</f>
        <v>0.30321321213307212</v>
      </c>
      <c r="J340" s="13" t="s">
        <v>58</v>
      </c>
    </row>
    <row r="341" spans="1:15" ht="13.5" customHeight="1">
      <c r="A341" s="13" t="s">
        <v>99</v>
      </c>
      <c r="B341" s="14">
        <v>204</v>
      </c>
      <c r="C341" s="14">
        <v>135</v>
      </c>
      <c r="D341" s="14">
        <f t="shared" si="428"/>
        <v>339</v>
      </c>
      <c r="F341" s="14">
        <f t="shared" ref="F341:F342" si="429">C340</f>
        <v>16</v>
      </c>
      <c r="G341" s="14">
        <f>C342*D340/D342</f>
        <v>17.6953125</v>
      </c>
      <c r="H341" s="14">
        <f t="shared" ref="H341:H342" si="430">((C340-G341)^2)/G341</f>
        <v>0.16242066777041941</v>
      </c>
    </row>
    <row r="342" spans="1:15" ht="13.5" customHeight="1">
      <c r="A342" s="13" t="s">
        <v>47</v>
      </c>
      <c r="B342" s="14">
        <f t="shared" ref="B342:C342" si="431">SUM(B340:B341)</f>
        <v>233</v>
      </c>
      <c r="C342" s="14">
        <f t="shared" si="431"/>
        <v>151</v>
      </c>
      <c r="D342" s="14">
        <f t="shared" si="428"/>
        <v>384</v>
      </c>
      <c r="F342" s="16">
        <f t="shared" si="429"/>
        <v>135</v>
      </c>
      <c r="G342" s="16">
        <f>C342*D341/D342</f>
        <v>133.3046875</v>
      </c>
      <c r="H342" s="16">
        <f t="shared" si="430"/>
        <v>2.1560265633241517E-2</v>
      </c>
      <c r="I342" s="16"/>
      <c r="J342" s="16"/>
      <c r="K342" s="16"/>
      <c r="L342" s="16"/>
      <c r="M342" s="16"/>
      <c r="N342" s="16"/>
      <c r="O342" s="16"/>
    </row>
    <row r="343" spans="1:15" ht="13.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1:15" ht="13.5" customHeight="1">
      <c r="B344" s="12" t="s">
        <v>51</v>
      </c>
      <c r="C344" s="12" t="s">
        <v>52</v>
      </c>
      <c r="D344" s="13" t="s">
        <v>47</v>
      </c>
      <c r="F344" s="14">
        <f t="shared" ref="F344:F345" si="432">B345</f>
        <v>14</v>
      </c>
      <c r="G344" s="14">
        <f>B347*D345/D347</f>
        <v>12.294318885865906</v>
      </c>
      <c r="H344" s="14">
        <f t="shared" ref="H344:H345" si="433">((B345-G344)^2)/G344</f>
        <v>0.23664166271613801</v>
      </c>
    </row>
    <row r="345" spans="1:15" ht="13.5" customHeight="1">
      <c r="A345" s="13" t="s">
        <v>38</v>
      </c>
      <c r="B345" s="14">
        <v>14</v>
      </c>
      <c r="C345" s="14">
        <v>15</v>
      </c>
      <c r="D345" s="14">
        <f t="shared" ref="D345:D347" si="434">SUM(B345:C345)</f>
        <v>29</v>
      </c>
      <c r="F345" s="14">
        <f t="shared" si="432"/>
        <v>15724</v>
      </c>
      <c r="G345" s="14">
        <f>B347*D346/D347</f>
        <v>15725.705681114134</v>
      </c>
      <c r="H345" s="14">
        <f t="shared" si="433"/>
        <v>1.8500588285882822E-4</v>
      </c>
      <c r="I345" s="13">
        <f>SUM(H344:H347)</f>
        <v>0.41111603546413655</v>
      </c>
      <c r="J345" s="13" t="s">
        <v>58</v>
      </c>
    </row>
    <row r="346" spans="1:15" ht="13.5" customHeight="1">
      <c r="A346" s="13" t="s">
        <v>56</v>
      </c>
      <c r="B346" s="14">
        <f>15738-14</f>
        <v>15724</v>
      </c>
      <c r="C346" s="14">
        <f>21385-15</f>
        <v>21370</v>
      </c>
      <c r="D346" s="14">
        <f t="shared" si="434"/>
        <v>37094</v>
      </c>
      <c r="F346" s="14">
        <f t="shared" ref="F346:F347" si="435">C345</f>
        <v>15</v>
      </c>
      <c r="G346" s="14">
        <f>C347*D345/D347</f>
        <v>16.705681114134094</v>
      </c>
      <c r="H346" s="14">
        <f t="shared" ref="H346:H347" si="436">((C345-G346)^2)/G346</f>
        <v>0.17415321430098576</v>
      </c>
    </row>
    <row r="347" spans="1:15" ht="13.5" customHeight="1">
      <c r="A347" s="13" t="s">
        <v>47</v>
      </c>
      <c r="B347" s="14">
        <f t="shared" ref="B347:C347" si="437">SUM(B345:B346)</f>
        <v>15738</v>
      </c>
      <c r="C347" s="14">
        <f t="shared" si="437"/>
        <v>21385</v>
      </c>
      <c r="D347" s="14">
        <f t="shared" si="434"/>
        <v>37123</v>
      </c>
      <c r="F347" s="16">
        <f t="shared" si="435"/>
        <v>21370</v>
      </c>
      <c r="G347" s="16">
        <f>C347*D346/D347</f>
        <v>21368.294318885866</v>
      </c>
      <c r="H347" s="16">
        <f t="shared" si="436"/>
        <v>1.3615256415395083E-4</v>
      </c>
      <c r="I347" s="16"/>
      <c r="J347" s="16"/>
      <c r="K347" s="16"/>
      <c r="L347" s="16"/>
      <c r="M347" s="16"/>
      <c r="N347" s="16"/>
      <c r="O347" s="16"/>
    </row>
    <row r="348" spans="1:15" ht="13.5" customHeight="1">
      <c r="B348" s="12" t="s">
        <v>52</v>
      </c>
      <c r="C348" s="12" t="s">
        <v>57</v>
      </c>
      <c r="F348" s="14">
        <f t="shared" ref="F348:F349" si="438">B349</f>
        <v>15</v>
      </c>
      <c r="G348" s="14">
        <f>B351*D349/D351</f>
        <v>17.211028779174644</v>
      </c>
      <c r="H348" s="14">
        <f t="shared" ref="H348:H349" si="439">((B349-G348)^2)/G348</f>
        <v>0.28404160640610765</v>
      </c>
    </row>
    <row r="349" spans="1:15" ht="13.5" customHeight="1">
      <c r="A349" s="13" t="s">
        <v>38</v>
      </c>
      <c r="B349" s="14">
        <v>15</v>
      </c>
      <c r="C349" s="14">
        <v>14</v>
      </c>
      <c r="D349" s="14">
        <f t="shared" ref="D349:D351" si="440">SUM(B349:C349)</f>
        <v>29</v>
      </c>
      <c r="F349" s="14">
        <f t="shared" si="438"/>
        <v>21370</v>
      </c>
      <c r="G349" s="14">
        <f>B351*D350/D351</f>
        <v>21367.788971220827</v>
      </c>
      <c r="H349" s="14">
        <f t="shared" si="439"/>
        <v>2.2878587339640819E-4</v>
      </c>
      <c r="I349" s="13">
        <f>SUM(H348:H351)</f>
        <v>0.69928420569411442</v>
      </c>
      <c r="J349" s="13" t="s">
        <v>58</v>
      </c>
    </row>
    <row r="350" spans="1:15" ht="13.5" customHeight="1">
      <c r="A350" s="13" t="s">
        <v>56</v>
      </c>
      <c r="B350" s="14">
        <f>21385-15</f>
        <v>21370</v>
      </c>
      <c r="C350" s="14">
        <f>14648-14</f>
        <v>14634</v>
      </c>
      <c r="D350" s="14">
        <f t="shared" si="440"/>
        <v>36004</v>
      </c>
      <c r="F350" s="14">
        <f t="shared" ref="F350:F351" si="441">C349</f>
        <v>14</v>
      </c>
      <c r="G350" s="14">
        <f>C351*D349/D351</f>
        <v>11.788971220825355</v>
      </c>
      <c r="H350" s="14">
        <f t="shared" ref="H350:H351" si="442">((C349-G350)^2)/G350</f>
        <v>0.41467980290787965</v>
      </c>
    </row>
    <row r="351" spans="1:15" ht="13.5" customHeight="1">
      <c r="A351" s="13" t="s">
        <v>47</v>
      </c>
      <c r="B351" s="14">
        <f t="shared" ref="B351:C351" si="443">SUM(B349:B350)</f>
        <v>21385</v>
      </c>
      <c r="C351" s="14">
        <f t="shared" si="443"/>
        <v>14648</v>
      </c>
      <c r="D351" s="14">
        <f t="shared" si="440"/>
        <v>36033</v>
      </c>
      <c r="F351" s="16">
        <f t="shared" si="441"/>
        <v>14634</v>
      </c>
      <c r="G351" s="16">
        <f>C351*D350/D351</f>
        <v>14636.211028779175</v>
      </c>
      <c r="H351" s="16">
        <f t="shared" si="442"/>
        <v>3.3401050673062809E-4</v>
      </c>
      <c r="I351" s="16"/>
      <c r="J351" s="16"/>
      <c r="K351" s="16"/>
      <c r="L351" s="16"/>
      <c r="M351" s="16"/>
      <c r="N351" s="16"/>
      <c r="O351" s="16"/>
    </row>
    <row r="352" spans="1:15" ht="13.5" customHeight="1">
      <c r="B352" s="12" t="s">
        <v>59</v>
      </c>
      <c r="C352" s="12" t="s">
        <v>52</v>
      </c>
      <c r="F352" s="14">
        <f t="shared" ref="F352:F353" si="444">B353</f>
        <v>29</v>
      </c>
      <c r="G352" s="14">
        <f>B355*D353/D355</f>
        <v>19.40219067785533</v>
      </c>
      <c r="H352" s="14">
        <f t="shared" ref="H352:H353" si="445">((B353-G352)^2)/G352</f>
        <v>4.7478114875649506</v>
      </c>
      <c r="K352" s="14"/>
    </row>
    <row r="353" spans="1:15" ht="13.5" customHeight="1">
      <c r="A353" s="13" t="s">
        <v>38</v>
      </c>
      <c r="B353" s="14">
        <v>29</v>
      </c>
      <c r="C353" s="14">
        <v>15</v>
      </c>
      <c r="D353" s="14">
        <f t="shared" ref="D353:D355" si="446">SUM(B353:C353)</f>
        <v>44</v>
      </c>
      <c r="F353" s="14">
        <f t="shared" si="444"/>
        <v>16839</v>
      </c>
      <c r="G353" s="14">
        <f>B355*D354/D355</f>
        <v>16848.597809322146</v>
      </c>
      <c r="H353" s="14">
        <f t="shared" si="445"/>
        <v>5.4673952590462782E-3</v>
      </c>
      <c r="I353" s="15">
        <f>SUM(H352:H355)</f>
        <v>8.5025567970384071</v>
      </c>
      <c r="J353" s="15" t="s">
        <v>54</v>
      </c>
      <c r="K353" s="14" t="s">
        <v>92</v>
      </c>
      <c r="L353" s="14"/>
    </row>
    <row r="354" spans="1:15" ht="13.5" customHeight="1">
      <c r="A354" s="13" t="s">
        <v>56</v>
      </c>
      <c r="B354" s="14">
        <f>16868-29</f>
        <v>16839</v>
      </c>
      <c r="C354" s="14">
        <f>21385-15</f>
        <v>21370</v>
      </c>
      <c r="D354" s="14">
        <f t="shared" si="446"/>
        <v>38209</v>
      </c>
      <c r="F354" s="14">
        <f t="shared" ref="F354:F355" si="447">C353</f>
        <v>15</v>
      </c>
      <c r="G354" s="14">
        <f>C355*D353/D355</f>
        <v>24.59780932214467</v>
      </c>
      <c r="H354" s="14">
        <f t="shared" ref="H354:H355" si="448">((C353-G354)^2)/G354</f>
        <v>3.7449653575985771</v>
      </c>
    </row>
    <row r="355" spans="1:15" ht="13.5" customHeight="1">
      <c r="A355" s="13" t="s">
        <v>47</v>
      </c>
      <c r="B355" s="14">
        <f t="shared" ref="B355:C355" si="449">SUM(B353:B354)</f>
        <v>16868</v>
      </c>
      <c r="C355" s="14">
        <f t="shared" si="449"/>
        <v>21385</v>
      </c>
      <c r="D355" s="14">
        <f t="shared" si="446"/>
        <v>38253</v>
      </c>
      <c r="F355" s="16">
        <f t="shared" si="447"/>
        <v>21370</v>
      </c>
      <c r="G355" s="16">
        <f>C355*D354/D355</f>
        <v>21360.402190677854</v>
      </c>
      <c r="H355" s="16">
        <f t="shared" si="448"/>
        <v>4.3125566158331834E-3</v>
      </c>
      <c r="I355" s="16"/>
      <c r="J355" s="16"/>
      <c r="K355" s="16"/>
      <c r="L355" s="16"/>
      <c r="M355" s="16"/>
      <c r="N355" s="16"/>
      <c r="O355" s="16"/>
    </row>
    <row r="356" spans="1:15" ht="13.5" customHeight="1">
      <c r="B356" s="12" t="s">
        <v>51</v>
      </c>
      <c r="C356" s="12" t="s">
        <v>59</v>
      </c>
      <c r="D356" s="13" t="s">
        <v>47</v>
      </c>
      <c r="F356" s="14">
        <f t="shared" ref="F356:F357" si="450">B357</f>
        <v>14</v>
      </c>
      <c r="G356" s="14">
        <f>B359*D357/D359</f>
        <v>20.754891737716985</v>
      </c>
      <c r="H356" s="14">
        <f t="shared" ref="H356:H357" si="451">((B357-G356)^2)/G356</f>
        <v>2.1984485857547664</v>
      </c>
    </row>
    <row r="357" spans="1:15" ht="13.5" customHeight="1">
      <c r="A357" s="13" t="s">
        <v>38</v>
      </c>
      <c r="B357" s="14">
        <v>14</v>
      </c>
      <c r="C357" s="14">
        <v>29</v>
      </c>
      <c r="D357" s="14">
        <f t="shared" ref="D357:D359" si="452">SUM(B357:C357)</f>
        <v>43</v>
      </c>
      <c r="F357" s="14">
        <f t="shared" si="450"/>
        <v>15724</v>
      </c>
      <c r="G357" s="14">
        <f>B359*D358/D359</f>
        <v>15717.245108262283</v>
      </c>
      <c r="H357" s="14">
        <f t="shared" si="451"/>
        <v>2.9030890638902631E-3</v>
      </c>
      <c r="I357" s="15">
        <f>SUM(H356:H359)</f>
        <v>4.2552331461428219</v>
      </c>
      <c r="J357" s="15" t="s">
        <v>54</v>
      </c>
      <c r="K357" s="14" t="s">
        <v>75</v>
      </c>
    </row>
    <row r="358" spans="1:15" ht="13.5" customHeight="1">
      <c r="A358" s="13" t="s">
        <v>56</v>
      </c>
      <c r="B358" s="14">
        <f>15738-14</f>
        <v>15724</v>
      </c>
      <c r="C358" s="14">
        <f>16868-29</f>
        <v>16839</v>
      </c>
      <c r="D358" s="14">
        <f t="shared" si="452"/>
        <v>32563</v>
      </c>
      <c r="F358" s="14">
        <f t="shared" ref="F358:F359" si="453">C357</f>
        <v>29</v>
      </c>
      <c r="G358" s="14">
        <f>C359*D357/D359</f>
        <v>22.245108262283015</v>
      </c>
      <c r="H358" s="14">
        <f t="shared" ref="H358:H359" si="454">((C357-G358)^2)/G358</f>
        <v>2.0511728623789729</v>
      </c>
    </row>
    <row r="359" spans="1:15" ht="13.5" customHeight="1">
      <c r="A359" s="13" t="s">
        <v>47</v>
      </c>
      <c r="B359" s="14">
        <f t="shared" ref="B359:C359" si="455">SUM(B357:B358)</f>
        <v>15738</v>
      </c>
      <c r="C359" s="14">
        <f t="shared" si="455"/>
        <v>16868</v>
      </c>
      <c r="D359" s="14">
        <f t="shared" si="452"/>
        <v>32606</v>
      </c>
      <c r="F359" s="16">
        <f t="shared" si="453"/>
        <v>16839</v>
      </c>
      <c r="G359" s="16">
        <f>C359*D358/D359</f>
        <v>16845.754891737717</v>
      </c>
      <c r="H359" s="16">
        <f t="shared" si="454"/>
        <v>2.7086089451923735E-3</v>
      </c>
      <c r="I359" s="16"/>
      <c r="J359" s="16"/>
      <c r="K359" s="16"/>
      <c r="L359" s="16"/>
      <c r="M359" s="16"/>
      <c r="N359" s="16"/>
      <c r="O359" s="16"/>
    </row>
    <row r="360" spans="1:15" ht="13.5" customHeight="1">
      <c r="B360" s="12" t="s">
        <v>51</v>
      </c>
      <c r="C360" s="12" t="s">
        <v>57</v>
      </c>
      <c r="F360" s="14">
        <f t="shared" ref="F360:F361" si="456">B361</f>
        <v>14</v>
      </c>
      <c r="G360" s="14">
        <f>B363*D361/D363</f>
        <v>14.50220496281182</v>
      </c>
      <c r="H360" s="14">
        <f t="shared" ref="H360:H361" si="457">((B361-G360)^2)/G360</f>
        <v>1.7391136404399647E-2</v>
      </c>
    </row>
    <row r="361" spans="1:15" ht="13.5" customHeight="1">
      <c r="A361" s="13" t="s">
        <v>38</v>
      </c>
      <c r="B361" s="14">
        <v>14</v>
      </c>
      <c r="C361" s="14">
        <v>14</v>
      </c>
      <c r="D361" s="14">
        <f t="shared" ref="D361:D363" si="458">SUM(B361:C361)</f>
        <v>28</v>
      </c>
      <c r="F361" s="14">
        <f t="shared" si="456"/>
        <v>15724</v>
      </c>
      <c r="G361" s="14">
        <f>B363*D362/D363</f>
        <v>15723.497795037189</v>
      </c>
      <c r="H361" s="14">
        <f t="shared" si="457"/>
        <v>1.6040312910022619E-5</v>
      </c>
      <c r="I361" s="13">
        <f>SUM(H360:H363)</f>
        <v>3.6109671745779053E-2</v>
      </c>
      <c r="J361" s="13" t="s">
        <v>58</v>
      </c>
    </row>
    <row r="362" spans="1:15" ht="13.5" customHeight="1">
      <c r="A362" s="13" t="s">
        <v>56</v>
      </c>
      <c r="B362" s="14">
        <f>15738-14</f>
        <v>15724</v>
      </c>
      <c r="C362" s="14">
        <f>14648-14</f>
        <v>14634</v>
      </c>
      <c r="D362" s="14">
        <f t="shared" si="458"/>
        <v>30358</v>
      </c>
      <c r="F362" s="14">
        <f t="shared" ref="F362:F363" si="459">C361</f>
        <v>14</v>
      </c>
      <c r="G362" s="14">
        <f>C363*D361/D363</f>
        <v>13.49779503718818</v>
      </c>
      <c r="H362" s="14">
        <f t="shared" ref="H362:H363" si="460">((C361-G362)^2)/G362</f>
        <v>1.8685261109533152E-2</v>
      </c>
    </row>
    <row r="363" spans="1:15" ht="13.5" customHeight="1">
      <c r="A363" s="13" t="s">
        <v>47</v>
      </c>
      <c r="B363" s="14">
        <f t="shared" ref="B363:C363" si="461">SUM(B361:B362)</f>
        <v>15738</v>
      </c>
      <c r="C363" s="14">
        <f t="shared" si="461"/>
        <v>14648</v>
      </c>
      <c r="D363" s="14">
        <f t="shared" si="458"/>
        <v>30386</v>
      </c>
      <c r="F363" s="16">
        <f t="shared" si="459"/>
        <v>14634</v>
      </c>
      <c r="G363" s="16">
        <f>C363*D362/D363</f>
        <v>14634.502204962811</v>
      </c>
      <c r="H363" s="16">
        <f t="shared" si="460"/>
        <v>1.7233918936232659E-5</v>
      </c>
      <c r="I363" s="16"/>
      <c r="J363" s="16"/>
      <c r="K363" s="16"/>
      <c r="L363" s="16"/>
      <c r="M363" s="16"/>
      <c r="N363" s="16"/>
      <c r="O363" s="16"/>
    </row>
    <row r="364" spans="1:15" ht="13.5" customHeight="1">
      <c r="B364" s="12" t="s">
        <v>59</v>
      </c>
      <c r="C364" s="12" t="s">
        <v>57</v>
      </c>
      <c r="F364" s="14">
        <f t="shared" ref="F364:F365" si="462">B365</f>
        <v>29</v>
      </c>
      <c r="G364" s="14">
        <f>B367*D365/D367</f>
        <v>23.014468841223504</v>
      </c>
      <c r="H364" s="14">
        <f t="shared" ref="H364:H365" si="463">((B365-G364)^2)/G364</f>
        <v>1.5566982449106861</v>
      </c>
      <c r="K364" s="14"/>
    </row>
    <row r="365" spans="1:15" ht="13.5" customHeight="1">
      <c r="A365" s="13" t="s">
        <v>38</v>
      </c>
      <c r="B365" s="14">
        <v>29</v>
      </c>
      <c r="C365" s="14">
        <v>14</v>
      </c>
      <c r="D365" s="14">
        <f t="shared" ref="D365:D367" si="464">SUM(B365:C365)</f>
        <v>43</v>
      </c>
      <c r="F365" s="14">
        <f t="shared" si="462"/>
        <v>16839</v>
      </c>
      <c r="G365" s="14">
        <f>B367*D366/D367</f>
        <v>16844.985531158778</v>
      </c>
      <c r="H365" s="14">
        <f t="shared" si="463"/>
        <v>2.1268396572043918E-3</v>
      </c>
      <c r="I365" s="13">
        <f>SUM(H364:H367)</f>
        <v>3.3539002843556536</v>
      </c>
      <c r="J365" s="13" t="s">
        <v>58</v>
      </c>
      <c r="L365" s="14"/>
    </row>
    <row r="366" spans="1:15" ht="13.5" customHeight="1">
      <c r="A366" s="13" t="s">
        <v>56</v>
      </c>
      <c r="B366" s="14">
        <f>16868-29</f>
        <v>16839</v>
      </c>
      <c r="C366" s="14">
        <f>14648-14</f>
        <v>14634</v>
      </c>
      <c r="D366" s="14">
        <f t="shared" si="464"/>
        <v>31473</v>
      </c>
      <c r="F366" s="14">
        <f t="shared" ref="F366:F367" si="465">C365</f>
        <v>14</v>
      </c>
      <c r="G366" s="14">
        <f>C367*D365/D367</f>
        <v>19.985531158776496</v>
      </c>
      <c r="H366" s="14">
        <f t="shared" ref="H366:H367" si="466">((C365-G366)^2)/G366</f>
        <v>1.7926260236997167</v>
      </c>
    </row>
    <row r="367" spans="1:15" ht="13.5" customHeight="1">
      <c r="A367" s="13" t="s">
        <v>47</v>
      </c>
      <c r="B367" s="14">
        <f t="shared" ref="B367:C367" si="467">SUM(B365:B366)</f>
        <v>16868</v>
      </c>
      <c r="C367" s="14">
        <f t="shared" si="467"/>
        <v>14648</v>
      </c>
      <c r="D367" s="14">
        <f t="shared" si="464"/>
        <v>31516</v>
      </c>
      <c r="F367" s="16">
        <f t="shared" si="465"/>
        <v>14634</v>
      </c>
      <c r="G367" s="16">
        <f>C367*D366/D367</f>
        <v>14628.014468841224</v>
      </c>
      <c r="H367" s="16">
        <f t="shared" si="466"/>
        <v>2.4491760880462777E-3</v>
      </c>
      <c r="I367" s="16"/>
      <c r="J367" s="16"/>
      <c r="K367" s="16"/>
      <c r="L367" s="16"/>
      <c r="M367" s="16"/>
      <c r="N367" s="16"/>
      <c r="O367" s="16"/>
    </row>
    <row r="368" spans="1:15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Table A</vt:lpstr>
      <vt:lpstr>Table B</vt:lpstr>
      <vt:lpstr>Table C</vt:lpstr>
      <vt:lpstr>Table D</vt:lpstr>
      <vt:lpstr>Table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Mariano Volonté</cp:lastModifiedBy>
  <dcterms:modified xsi:type="dcterms:W3CDTF">2024-07-10T18:31:15Z</dcterms:modified>
</cp:coreProperties>
</file>